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720" windowHeight="5985" tabRatio="618" activeTab="2"/>
  </bookViews>
  <sheets>
    <sheet name="BS" sheetId="1" r:id="rId1"/>
    <sheet name="IncStatm" sheetId="2" r:id="rId2"/>
    <sheet name="CF" sheetId="3" r:id="rId3"/>
    <sheet name="SUMMARY OF KEY INFO" sheetId="4" r:id="rId4"/>
    <sheet name="EQUITY" sheetId="5" r:id="rId5"/>
  </sheets>
  <definedNames>
    <definedName name="_xlnm.Print_Area" localSheetId="2">'CF'!$A$1:$D$55</definedName>
  </definedNames>
  <calcPr fullCalcOnLoad="1"/>
</workbook>
</file>

<file path=xl/sharedStrings.xml><?xml version="1.0" encoding="utf-8"?>
<sst xmlns="http://schemas.openxmlformats.org/spreadsheetml/2006/main" count="235" uniqueCount="144">
  <si>
    <t>CYBERTOWERS BERHAD (385635-V)</t>
  </si>
  <si>
    <t>Revenue</t>
  </si>
  <si>
    <t>N/A</t>
  </si>
  <si>
    <t>Cash and bank balances</t>
  </si>
  <si>
    <t>Taxation</t>
  </si>
  <si>
    <t>RM'000</t>
  </si>
  <si>
    <t>INDIVIDUAL QUARTER</t>
  </si>
  <si>
    <t>CUMULATIVE QUARTER</t>
  </si>
  <si>
    <t>Cost Of Sales</t>
  </si>
  <si>
    <t>Gross Profit</t>
  </si>
  <si>
    <t>Operating Expenses</t>
  </si>
  <si>
    <t>Profit From Operations</t>
  </si>
  <si>
    <t>Other Income</t>
  </si>
  <si>
    <t>Finance Costs</t>
  </si>
  <si>
    <t>Profit / (Loss) Before Tax</t>
  </si>
  <si>
    <t>Profit / (Loss) After Tax</t>
  </si>
  <si>
    <t>Minority Interest</t>
  </si>
  <si>
    <t>Profit / (Loss) For The Period</t>
  </si>
  <si>
    <t>EPS - Basic (Sen)</t>
  </si>
  <si>
    <t>Nil</t>
  </si>
  <si>
    <t>(Unaudited)</t>
  </si>
  <si>
    <t>PROPERTY, PLANT AND EQUIPMENT</t>
  </si>
  <si>
    <t>RESEARCH AND DEVELOPMENT EXPENDITURE</t>
  </si>
  <si>
    <t>CURRENT ASSETS</t>
  </si>
  <si>
    <t xml:space="preserve">                     Trade Receivables</t>
  </si>
  <si>
    <t xml:space="preserve">                     Other Receivables &amp; Deposits</t>
  </si>
  <si>
    <t xml:space="preserve">                     Cash and bank balances</t>
  </si>
  <si>
    <t>CURRENT LIABILITIES</t>
  </si>
  <si>
    <t xml:space="preserve">                    Trade Payables</t>
  </si>
  <si>
    <t>NET CURRENT ASSETS</t>
  </si>
  <si>
    <t>SHARE CAPITAL</t>
  </si>
  <si>
    <t>SHARE PREMIUM</t>
  </si>
  <si>
    <t>RESERVES</t>
  </si>
  <si>
    <t>SHAREHOLDERS' FUND</t>
  </si>
  <si>
    <t>MINORITY INTEREST</t>
  </si>
  <si>
    <t>CASH FLOW FROM OPERATING ACTIVITIES</t>
  </si>
  <si>
    <t>Profit before taxation</t>
  </si>
  <si>
    <t>Adjustment for non-cash flow:</t>
  </si>
  <si>
    <t>Amortisation of deferred expenditure</t>
  </si>
  <si>
    <t>Depreciation of property, plant and equipment</t>
  </si>
  <si>
    <t>Operating profit before changes in working capital</t>
  </si>
  <si>
    <t>Inventories</t>
  </si>
  <si>
    <t>Debtors</t>
  </si>
  <si>
    <t>Creditors</t>
  </si>
  <si>
    <t>CASH FLOW FROM INVESTING ACTIVITIES</t>
  </si>
  <si>
    <t>Purchase of property, plant and equipment</t>
  </si>
  <si>
    <t>Interest Income</t>
  </si>
  <si>
    <t>Net cash used in investing activities</t>
  </si>
  <si>
    <t>CASH FLOW FROM FINANCING ACTIVITIES</t>
  </si>
  <si>
    <t>Listing Expenses</t>
  </si>
  <si>
    <t>Net cash generated from financing activities</t>
  </si>
  <si>
    <t>NET INCREASE IN CASH AND CASH EQUIVALENTS</t>
  </si>
  <si>
    <t>CASH AND CASH EQUIVALENTS AT BEGINNING OF YEAR</t>
  </si>
  <si>
    <t>CASH AND CASH EQUIVALENTS AT END OF YEAR</t>
  </si>
  <si>
    <t>Share Capital</t>
  </si>
  <si>
    <t>Share Premium</t>
  </si>
  <si>
    <t>Retained Profit</t>
  </si>
  <si>
    <t>Issue of shares</t>
  </si>
  <si>
    <t>Listing expenses w/off</t>
  </si>
  <si>
    <t>Profit / (Loss)</t>
  </si>
  <si>
    <t>Dividend</t>
  </si>
  <si>
    <t>PART A2 :- SUMMARY OF KEY FINANCIAL INFORMATION</t>
  </si>
  <si>
    <t>Profit / (loss) before tax</t>
  </si>
  <si>
    <t>Profit / (loss) after tax and minority interest</t>
  </si>
  <si>
    <t>Net profit / (loss) for the period</t>
  </si>
  <si>
    <t>Basic earnings / (loss) per share (sen)</t>
  </si>
  <si>
    <t>Dividend per share</t>
  </si>
  <si>
    <t>AS AT END OF CURRENT QUARTER</t>
  </si>
  <si>
    <t>AS AT PRECEDING FINANCIAL YEAR END</t>
  </si>
  <si>
    <t>PART A3 :- ADDITIONAL INFORMATION</t>
  </si>
  <si>
    <t>Gross Interest Income</t>
  </si>
  <si>
    <t>Gross Interest Expense</t>
  </si>
  <si>
    <t>CURRENT YEAR QUARTER</t>
  </si>
  <si>
    <t>PRECEDING YEAR CORRESPONDING QUARTER</t>
  </si>
  <si>
    <t>CURRENT YEAR TO DATE</t>
  </si>
  <si>
    <t>PRECEDING YEAR CORRESPONDING PERIOD</t>
  </si>
  <si>
    <t>(Audited)</t>
  </si>
  <si>
    <t xml:space="preserve">                    Other Payables</t>
  </si>
  <si>
    <t>Trade Receivables</t>
  </si>
  <si>
    <t>Other Receivables &amp; Deposits &amp; Prepayment</t>
  </si>
  <si>
    <t>Trade Payables</t>
  </si>
  <si>
    <t>Other Payables</t>
  </si>
  <si>
    <t>Accruals &amp; Refundable Deposits</t>
  </si>
  <si>
    <t>Net Tangible Assets per share (RM)</t>
  </si>
  <si>
    <t>TOTAL CURRENT ASSETS</t>
  </si>
  <si>
    <t>TOTAL CURRENT LIABILITIES</t>
  </si>
  <si>
    <t>Cumulative Quarter Ended</t>
  </si>
  <si>
    <t>Financial Year Ended</t>
  </si>
  <si>
    <t>Interest Expense</t>
  </si>
  <si>
    <t>Net cash generated from / (used in) operating activities</t>
  </si>
  <si>
    <t>Proceeds from disposal of property, plant and machinery</t>
  </si>
  <si>
    <t>CASH AND CASH EQUIVALENTS COMPRISE:</t>
  </si>
  <si>
    <t>Cash and Bank Balances</t>
  </si>
  <si>
    <t>Net tangible assets per share (RM)</t>
  </si>
  <si>
    <t>1.</t>
  </si>
  <si>
    <t>2.</t>
  </si>
  <si>
    <t>3.</t>
  </si>
  <si>
    <t>4.</t>
  </si>
  <si>
    <t>5.</t>
  </si>
  <si>
    <t>6.</t>
  </si>
  <si>
    <t>7.</t>
  </si>
  <si>
    <t>Profit / (Loss) from operations</t>
  </si>
  <si>
    <t>EPS - Diluted (sen)</t>
  </si>
  <si>
    <t>TOTAL</t>
  </si>
  <si>
    <t>As at 01 September 2003</t>
  </si>
  <si>
    <t>-</t>
  </si>
  <si>
    <t>-</t>
  </si>
  <si>
    <t>-</t>
  </si>
  <si>
    <t xml:space="preserve">RM ' 000 </t>
  </si>
  <si>
    <t>1308</t>
  </si>
  <si>
    <t>400</t>
  </si>
  <si>
    <t>280</t>
  </si>
  <si>
    <t>1750</t>
  </si>
  <si>
    <t>3</t>
  </si>
  <si>
    <t>5984</t>
  </si>
  <si>
    <t>184</t>
  </si>
  <si>
    <t>year ended 31 August 2003.</t>
  </si>
  <si>
    <t>6,429</t>
  </si>
  <si>
    <t>6,050</t>
  </si>
  <si>
    <t>5,981</t>
  </si>
  <si>
    <t>The Condensed Statement of Changes in Equity should be read in conjunction with the audited Annual Financial Statements for the year ended 31 August 2003.</t>
  </si>
  <si>
    <t xml:space="preserve">The Condensed Balance Sheet should be read in conjunction with the audited Annual Financial Statement for the </t>
  </si>
  <si>
    <t xml:space="preserve">The condensed Income Statements should be read in conjunction with the audited Annual Financial Statements for </t>
  </si>
  <si>
    <t>the year ended 31 August 2003.</t>
  </si>
  <si>
    <t>ENDED 29 FEBRUARY 2004</t>
  </si>
  <si>
    <t>As at 29 February 2004</t>
  </si>
  <si>
    <t>Summary of Key Financial Information for the financial period ended 29 February 2004</t>
  </si>
  <si>
    <t>29/02/2004</t>
  </si>
  <si>
    <t>28/02/2003</t>
  </si>
  <si>
    <t>FOR THE QUARTER ENDED 29 FEBRUARY 2004</t>
  </si>
  <si>
    <t xml:space="preserve">CONDENSED STATEMENT OF CHANGES IN EQUITY FOR THE SECOND QUARTER </t>
  </si>
  <si>
    <t>The Condensed Cash Flow Statement should be read in conjunction with the audited Annual Financial Statements for the year ended 31 August 2003.</t>
  </si>
  <si>
    <t>CUMULATIVE QUARTER ENDED 29 FEBRUARY 2004</t>
  </si>
  <si>
    <t xml:space="preserve">CONDENSED CASH FLOW STATEMENT FOR THE </t>
  </si>
  <si>
    <t>CONDENSED INCOME STATEMENT</t>
  </si>
  <si>
    <t>CONDENSED BALANCE SHEET AS AT 29 FEBRUARY 2004</t>
  </si>
  <si>
    <t>Note: The Company is in the first year of listing on the MESDAQ Market of the Malaysia Securities Exchange</t>
  </si>
  <si>
    <t>Note: The Company is in the first year of listing on the MESDAQ Market of the Malaysia Securities Exchange Berhad and as such no corresponding figure of preceding year has been included.</t>
  </si>
  <si>
    <t>Berhad and as such no corresponding figure of preceding year have been included.</t>
  </si>
  <si>
    <t>Proceeds from issue of shares</t>
  </si>
  <si>
    <t>Interest received</t>
  </si>
  <si>
    <t xml:space="preserve">Note: The Company is in the first year of listing on the MESDAQ Market of the Malaysia Securities </t>
  </si>
  <si>
    <t>Exchange Berhad and as such no corresponding figure of preceding year has been included.</t>
  </si>
  <si>
    <t>QUARTERLY REPORT - SECOND QUARTER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</si>
</sst>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_);\(\$#,##0\)"/>
    <numFmt numFmtId="171" formatCode="\$#,##0_);[Red]\(\$#,##0\)"/>
    <numFmt numFmtId="172" formatCode="\$#,##0.00_);\(\$#,##0.00\)"/>
    <numFmt numFmtId="173" formatCode="\$#,##0.00_);[Red]\(\$#,##0.00\)"/>
    <numFmt numFmtId="174" formatCode="_(* #,##0_);_(* \(#,##0\);_(* &quot;-&quot;??_);_(@_)"/>
    <numFmt numFmtId="175" formatCode="0_);\(0\)"/>
    <numFmt numFmtId="176" formatCode="0.000000"/>
    <numFmt numFmtId="177" formatCode="0.00000"/>
    <numFmt numFmtId="178" formatCode="0.0000"/>
    <numFmt numFmtId="179" formatCode="0.000"/>
    <numFmt numFmtId="180" formatCode="_(* #,##0.0_);_(* \(#,##0.0\);_(* &quot;-&quot;??_);_(@_)"/>
    <numFmt numFmtId="181" formatCode="dd/mm/yyyy"/>
    <numFmt numFmtId="182" formatCode="#,##0.0_);\(#,##0.0\)"/>
    <numFmt numFmtId="183" formatCode="dd\-mmm\-yy"/>
    <numFmt numFmtId="184" formatCode="\a\a\a\a"/>
    <numFmt numFmtId="185" formatCode="0.00_);[Red]\(0.00\)"/>
    <numFmt numFmtId="186" formatCode="0.00_);\(0.00\)"/>
    <numFmt numFmtId="187" formatCode="0_);[Red]\(0\)"/>
  </numFmts>
  <fonts count="27">
    <font>
      <sz val="8"/>
      <name val="Arial"/>
      <family val="2"/>
    </font>
    <font>
      <b/>
      <sz val="11"/>
      <name val="Book Antiqua"/>
      <family val="1"/>
    </font>
    <font>
      <sz val="9"/>
      <name val="Book Antiqua"/>
      <family val="1"/>
    </font>
    <font>
      <b/>
      <sz val="10"/>
      <name val="Book Antiqua"/>
      <family val="1"/>
    </font>
    <font>
      <sz val="10"/>
      <name val="Book Antiqua"/>
      <family val="1"/>
    </font>
    <font>
      <b/>
      <sz val="9"/>
      <name val="Book Antiqua"/>
      <family val="1"/>
    </font>
    <font>
      <sz val="9"/>
      <name val="Century Gothic"/>
      <family val="2"/>
    </font>
    <font>
      <sz val="8"/>
      <name val="Century Gothic"/>
      <family val="2"/>
    </font>
    <font>
      <sz val="9"/>
      <color indexed="12"/>
      <name val="Book Antiqua"/>
      <family val="1"/>
    </font>
    <font>
      <b/>
      <sz val="9"/>
      <color indexed="12"/>
      <name val="Book Antiqua"/>
      <family val="1"/>
    </font>
    <font>
      <sz val="8"/>
      <color indexed="12"/>
      <name val="Century Gothic"/>
      <family val="2"/>
    </font>
    <font>
      <sz val="10"/>
      <color indexed="12"/>
      <name val="Book Antiqua"/>
      <family val="1"/>
    </font>
    <font>
      <b/>
      <sz val="10"/>
      <color indexed="12"/>
      <name val="Book Antiqua"/>
      <family val="1"/>
    </font>
    <font>
      <u val="single"/>
      <sz val="10"/>
      <name val="Book Antiqua"/>
      <family val="1"/>
    </font>
    <font>
      <b/>
      <sz val="11"/>
      <name val="Bookman Old Style"/>
      <family val="1"/>
    </font>
    <font>
      <b/>
      <sz val="10"/>
      <name val="Bookman Old Style"/>
      <family val="1"/>
    </font>
    <font>
      <b/>
      <i/>
      <u val="singleAccounting"/>
      <sz val="9"/>
      <name val="Book Antiqua"/>
      <family val="1"/>
    </font>
    <font>
      <sz val="9"/>
      <color indexed="12"/>
      <name val="Century Gothic"/>
      <family val="2"/>
    </font>
    <font>
      <sz val="10"/>
      <name val="Bookman Old Style"/>
      <family val="1"/>
    </font>
    <font>
      <sz val="9"/>
      <color indexed="12"/>
      <name val="Bookman Old Style"/>
      <family val="1"/>
    </font>
    <font>
      <sz val="10"/>
      <color indexed="62"/>
      <name val="Book Antiqua"/>
      <family val="1"/>
    </font>
    <font>
      <b/>
      <sz val="10"/>
      <color indexed="62"/>
      <name val="Book Antiqua"/>
      <family val="1"/>
    </font>
    <font>
      <u val="single"/>
      <sz val="9"/>
      <color indexed="12"/>
      <name val="Bookman Old Style"/>
      <family val="1"/>
    </font>
    <font>
      <sz val="10"/>
      <color indexed="8"/>
      <name val="Book Antiqua"/>
      <family val="1"/>
    </font>
    <font>
      <u val="single"/>
      <sz val="8"/>
      <color indexed="12"/>
      <name val="Arial"/>
      <family val="2"/>
    </font>
    <font>
      <u val="single"/>
      <sz val="8"/>
      <color indexed="36"/>
      <name val="Arial"/>
      <family val="2"/>
    </font>
    <font>
      <sz val="9"/>
      <name val="Arial"/>
      <family val="2"/>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thin"/>
      <right style="hair"/>
      <top style="thin"/>
      <bottom style="double"/>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37" fontId="4" fillId="0" borderId="0" xfId="0" applyNumberFormat="1" applyFont="1" applyAlignment="1">
      <alignment/>
    </xf>
    <xf numFmtId="37" fontId="4" fillId="0" borderId="1" xfId="0" applyNumberFormat="1" applyFont="1" applyBorder="1" applyAlignment="1">
      <alignment/>
    </xf>
    <xf numFmtId="0" fontId="4"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3" fillId="0" borderId="1"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0" fontId="4" fillId="0" borderId="5" xfId="0" applyFont="1" applyBorder="1" applyAlignment="1">
      <alignment/>
    </xf>
    <xf numFmtId="0" fontId="4" fillId="0" borderId="6" xfId="0" applyFont="1" applyBorder="1" applyAlignment="1">
      <alignment/>
    </xf>
    <xf numFmtId="37" fontId="4" fillId="0" borderId="7" xfId="0" applyNumberFormat="1" applyFont="1" applyBorder="1" applyAlignment="1">
      <alignment/>
    </xf>
    <xf numFmtId="37" fontId="4" fillId="0" borderId="8" xfId="0" applyNumberFormat="1" applyFont="1" applyBorder="1" applyAlignment="1">
      <alignment/>
    </xf>
    <xf numFmtId="37" fontId="4" fillId="0" borderId="6" xfId="0" applyNumberFormat="1" applyFont="1" applyBorder="1" applyAlignment="1">
      <alignment/>
    </xf>
    <xf numFmtId="37" fontId="4" fillId="0" borderId="9" xfId="0" applyNumberFormat="1" applyFont="1" applyBorder="1" applyAlignment="1">
      <alignment/>
    </xf>
    <xf numFmtId="2" fontId="4" fillId="0" borderId="6" xfId="0" applyNumberFormat="1" applyFont="1" applyBorder="1" applyAlignment="1">
      <alignment horizontal="center"/>
    </xf>
    <xf numFmtId="0" fontId="4" fillId="0" borderId="7" xfId="0" applyFont="1" applyBorder="1" applyAlignment="1">
      <alignment/>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2" fillId="0" borderId="0" xfId="0" applyFont="1" applyAlignment="1">
      <alignment vertical="top" wrapText="1"/>
    </xf>
    <xf numFmtId="0" fontId="7" fillId="0" borderId="7"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Alignment="1">
      <alignment vertical="top" wrapText="1"/>
    </xf>
    <xf numFmtId="0" fontId="8" fillId="0" borderId="0" xfId="0" applyFont="1" applyAlignment="1">
      <alignment/>
    </xf>
    <xf numFmtId="0" fontId="8" fillId="0" borderId="1" xfId="0" applyFont="1" applyBorder="1" applyAlignment="1">
      <alignment/>
    </xf>
    <xf numFmtId="0" fontId="9" fillId="0" borderId="8" xfId="0" applyFont="1" applyBorder="1" applyAlignment="1">
      <alignment horizontal="center" vertical="top" wrapText="1"/>
    </xf>
    <xf numFmtId="0" fontId="9" fillId="0" borderId="10" xfId="0" applyFont="1" applyBorder="1" applyAlignment="1">
      <alignment horizontal="center" vertical="top" wrapText="1"/>
    </xf>
    <xf numFmtId="0" fontId="10" fillId="0" borderId="7" xfId="0" applyFont="1" applyBorder="1" applyAlignment="1">
      <alignment horizontal="center" vertical="top" wrapText="1"/>
    </xf>
    <xf numFmtId="0" fontId="10" fillId="0" borderId="5" xfId="0" applyFont="1" applyBorder="1" applyAlignment="1">
      <alignment horizontal="center" vertical="top" wrapText="1"/>
    </xf>
    <xf numFmtId="0" fontId="11" fillId="0" borderId="6" xfId="0" applyFont="1" applyBorder="1" applyAlignment="1">
      <alignment/>
    </xf>
    <xf numFmtId="0" fontId="11" fillId="0" borderId="4" xfId="0" applyFont="1" applyBorder="1" applyAlignment="1">
      <alignment/>
    </xf>
    <xf numFmtId="37" fontId="11" fillId="0" borderId="6" xfId="0" applyNumberFormat="1" applyFont="1" applyBorder="1" applyAlignment="1">
      <alignment horizontal="right"/>
    </xf>
    <xf numFmtId="37" fontId="11" fillId="0" borderId="7" xfId="0" applyNumberFormat="1" applyFont="1" applyBorder="1" applyAlignment="1">
      <alignment/>
    </xf>
    <xf numFmtId="37" fontId="11" fillId="0" borderId="8" xfId="0" applyNumberFormat="1" applyFont="1" applyBorder="1" applyAlignment="1">
      <alignment/>
    </xf>
    <xf numFmtId="37" fontId="11" fillId="0" borderId="6" xfId="0" applyNumberFormat="1" applyFont="1" applyBorder="1" applyAlignment="1">
      <alignment/>
    </xf>
    <xf numFmtId="37" fontId="11" fillId="0" borderId="9" xfId="0" applyNumberFormat="1" applyFont="1" applyBorder="1" applyAlignment="1">
      <alignment/>
    </xf>
    <xf numFmtId="0" fontId="11" fillId="0" borderId="4" xfId="0" applyFont="1" applyBorder="1" applyAlignment="1">
      <alignment horizontal="center"/>
    </xf>
    <xf numFmtId="0" fontId="11" fillId="0" borderId="7" xfId="0" applyFont="1" applyBorder="1" applyAlignment="1">
      <alignment/>
    </xf>
    <xf numFmtId="0" fontId="11" fillId="0" borderId="5" xfId="0"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39" fontId="4" fillId="0" borderId="0" xfId="0" applyNumberFormat="1" applyFont="1" applyAlignment="1">
      <alignment/>
    </xf>
    <xf numFmtId="39" fontId="4" fillId="0" borderId="0" xfId="0" applyNumberFormat="1" applyFont="1" applyBorder="1" applyAlignment="1">
      <alignment/>
    </xf>
    <xf numFmtId="175" fontId="4" fillId="0" borderId="0" xfId="0" applyNumberFormat="1" applyFont="1" applyAlignment="1">
      <alignment/>
    </xf>
    <xf numFmtId="175" fontId="4" fillId="0" borderId="0" xfId="0" applyNumberFormat="1" applyFont="1" applyBorder="1" applyAlignment="1">
      <alignment/>
    </xf>
    <xf numFmtId="0" fontId="4" fillId="0" borderId="0" xfId="0" applyFont="1" applyAlignment="1">
      <alignment horizontal="justify"/>
    </xf>
    <xf numFmtId="0" fontId="4"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181" fontId="12" fillId="0" borderId="0" xfId="0" applyNumberFormat="1" applyFont="1" applyAlignment="1" quotePrefix="1">
      <alignment horizontal="center" vertical="top" wrapText="1"/>
    </xf>
    <xf numFmtId="0" fontId="6" fillId="0" borderId="0" xfId="0" applyFont="1" applyAlignment="1">
      <alignment horizontal="center" vertical="top" wrapText="1"/>
    </xf>
    <xf numFmtId="181" fontId="12" fillId="0" borderId="0" xfId="0" applyNumberFormat="1" applyFont="1" applyBorder="1" applyAlignment="1" quotePrefix="1">
      <alignment horizontal="center" vertical="top" wrapText="1"/>
    </xf>
    <xf numFmtId="0" fontId="6" fillId="0" borderId="0" xfId="0" applyFont="1" applyBorder="1" applyAlignment="1">
      <alignment horizontal="center" vertical="top" wrapText="1"/>
    </xf>
    <xf numFmtId="0" fontId="4" fillId="0" borderId="0" xfId="0" applyFont="1" applyAlignment="1">
      <alignment vertical="center"/>
    </xf>
    <xf numFmtId="37" fontId="4" fillId="0" borderId="1" xfId="0" applyNumberFormat="1" applyFont="1" applyBorder="1" applyAlignment="1">
      <alignment vertical="center"/>
    </xf>
    <xf numFmtId="37" fontId="4" fillId="0" borderId="0" xfId="0" applyNumberFormat="1" applyFont="1" applyBorder="1" applyAlignment="1">
      <alignment vertical="center"/>
    </xf>
    <xf numFmtId="0" fontId="2" fillId="0" borderId="0" xfId="0" applyFont="1" applyAlignment="1">
      <alignment vertical="center"/>
    </xf>
    <xf numFmtId="37" fontId="4" fillId="0" borderId="11" xfId="0" applyNumberFormat="1" applyFont="1" applyBorder="1" applyAlignment="1">
      <alignment vertical="center"/>
    </xf>
    <xf numFmtId="0" fontId="13" fillId="0" borderId="0" xfId="0" applyFont="1" applyAlignment="1">
      <alignment/>
    </xf>
    <xf numFmtId="0" fontId="14" fillId="0" borderId="0" xfId="0" applyFont="1" applyAlignment="1">
      <alignment/>
    </xf>
    <xf numFmtId="174" fontId="4" fillId="0" borderId="0" xfId="15" applyNumberFormat="1" applyFont="1" applyAlignment="1">
      <alignment/>
    </xf>
    <xf numFmtId="174" fontId="4" fillId="0" borderId="1" xfId="15" applyNumberFormat="1" applyFont="1" applyBorder="1" applyAlignment="1">
      <alignment/>
    </xf>
    <xf numFmtId="0" fontId="15" fillId="0" borderId="0" xfId="0" applyFont="1" applyAlignment="1">
      <alignment horizontal="center" vertical="top" wrapText="1"/>
    </xf>
    <xf numFmtId="174" fontId="16" fillId="0" borderId="0" xfId="15" applyNumberFormat="1" applyFont="1" applyAlignment="1">
      <alignment horizontal="center"/>
    </xf>
    <xf numFmtId="0" fontId="2" fillId="0" borderId="12" xfId="0" applyFont="1" applyBorder="1" applyAlignment="1">
      <alignment/>
    </xf>
    <xf numFmtId="0" fontId="2" fillId="0" borderId="10" xfId="0" applyFont="1" applyBorder="1" applyAlignment="1">
      <alignment/>
    </xf>
    <xf numFmtId="0" fontId="4" fillId="0" borderId="13" xfId="0" applyFont="1" applyBorder="1" applyAlignment="1">
      <alignment/>
    </xf>
    <xf numFmtId="0" fontId="4" fillId="0" borderId="14" xfId="0" applyFont="1" applyBorder="1" applyAlignment="1">
      <alignment/>
    </xf>
    <xf numFmtId="0" fontId="2" fillId="0" borderId="15" xfId="0" applyFont="1" applyBorder="1" applyAlignment="1">
      <alignment/>
    </xf>
    <xf numFmtId="0" fontId="4" fillId="0" borderId="12" xfId="0" applyFont="1" applyBorder="1" applyAlignment="1">
      <alignment/>
    </xf>
    <xf numFmtId="0" fontId="4" fillId="0" borderId="10" xfId="0" applyFont="1" applyBorder="1" applyAlignment="1">
      <alignment/>
    </xf>
    <xf numFmtId="181" fontId="4" fillId="0" borderId="0" xfId="0" applyNumberFormat="1" applyFont="1" applyAlignment="1">
      <alignment vertical="top" wrapText="1"/>
    </xf>
    <xf numFmtId="181" fontId="17" fillId="0" borderId="1" xfId="0" applyNumberFormat="1" applyFont="1" applyBorder="1" applyAlignment="1">
      <alignment horizontal="center" vertical="top" wrapText="1"/>
    </xf>
    <xf numFmtId="181" fontId="17" fillId="0" borderId="16" xfId="0" applyNumberFormat="1" applyFont="1" applyBorder="1" applyAlignment="1">
      <alignment horizontal="center" vertical="top" wrapText="1"/>
    </xf>
    <xf numFmtId="181" fontId="17" fillId="0" borderId="0" xfId="0" applyNumberFormat="1" applyFont="1" applyAlignment="1">
      <alignment vertical="top" wrapText="1"/>
    </xf>
    <xf numFmtId="181" fontId="5" fillId="0" borderId="0" xfId="0" applyNumberFormat="1" applyFont="1" applyAlignment="1">
      <alignment horizontal="center" vertical="top" wrapText="1"/>
    </xf>
    <xf numFmtId="181" fontId="5" fillId="0" borderId="2" xfId="0" applyNumberFormat="1" applyFont="1" applyBorder="1" applyAlignment="1">
      <alignment horizontal="center" vertical="top" wrapText="1"/>
    </xf>
    <xf numFmtId="181" fontId="9" fillId="0" borderId="0" xfId="0" applyNumberFormat="1" applyFont="1" applyAlignment="1" quotePrefix="1">
      <alignment horizontal="center" vertical="top" wrapText="1"/>
    </xf>
    <xf numFmtId="181" fontId="9" fillId="0" borderId="3" xfId="0" applyNumberFormat="1" applyFont="1" applyBorder="1" applyAlignment="1" quotePrefix="1">
      <alignment horizontal="center" vertical="top" wrapText="1"/>
    </xf>
    <xf numFmtId="181" fontId="8" fillId="0" borderId="0" xfId="0" applyNumberFormat="1" applyFont="1" applyAlignment="1">
      <alignment vertical="top" wrapText="1"/>
    </xf>
    <xf numFmtId="181" fontId="2" fillId="0" borderId="0" xfId="0" applyNumberFormat="1" applyFont="1" applyAlignment="1">
      <alignment horizontal="center" vertical="top" wrapText="1"/>
    </xf>
    <xf numFmtId="0" fontId="2" fillId="0" borderId="0" xfId="0" applyFont="1" applyAlignment="1">
      <alignment horizontal="center" vertical="top"/>
    </xf>
    <xf numFmtId="0" fontId="3" fillId="0" borderId="12" xfId="0" applyFont="1" applyBorder="1" applyAlignment="1">
      <alignment/>
    </xf>
    <xf numFmtId="181" fontId="4" fillId="0" borderId="10" xfId="0" applyNumberFormat="1" applyFont="1" applyBorder="1" applyAlignment="1">
      <alignment vertical="top" wrapText="1"/>
    </xf>
    <xf numFmtId="181" fontId="4" fillId="0" borderId="4" xfId="0" applyNumberFormat="1" applyFont="1" applyBorder="1" applyAlignment="1">
      <alignment vertical="top" wrapText="1"/>
    </xf>
    <xf numFmtId="181" fontId="8" fillId="0" borderId="4" xfId="0" applyNumberFormat="1" applyFont="1" applyBorder="1" applyAlignment="1">
      <alignment vertical="top" wrapText="1"/>
    </xf>
    <xf numFmtId="181" fontId="17" fillId="0" borderId="5" xfId="0" applyNumberFormat="1" applyFont="1" applyBorder="1" applyAlignment="1">
      <alignment vertical="top" wrapText="1"/>
    </xf>
    <xf numFmtId="0" fontId="2" fillId="0" borderId="10" xfId="0" applyFont="1" applyBorder="1" applyAlignment="1">
      <alignment horizontal="center" vertical="center" wrapText="1"/>
    </xf>
    <xf numFmtId="0" fontId="4" fillId="0" borderId="0" xfId="0" applyFont="1" applyAlignment="1">
      <alignment horizontal="right"/>
    </xf>
    <xf numFmtId="0" fontId="4" fillId="0" borderId="15" xfId="0" applyFont="1" applyBorder="1" applyAlignment="1">
      <alignment horizontal="right"/>
    </xf>
    <xf numFmtId="0" fontId="4" fillId="0" borderId="14" xfId="0" applyFont="1" applyBorder="1" applyAlignment="1">
      <alignment horizontal="right"/>
    </xf>
    <xf numFmtId="181" fontId="4" fillId="0" borderId="15" xfId="0" applyNumberFormat="1" applyFont="1" applyBorder="1" applyAlignment="1">
      <alignment horizontal="right" vertical="top" wrapText="1"/>
    </xf>
    <xf numFmtId="181" fontId="4" fillId="0" borderId="13" xfId="0" applyNumberFormat="1" applyFont="1" applyBorder="1" applyAlignment="1">
      <alignment horizontal="right" vertical="top" wrapText="1"/>
    </xf>
    <xf numFmtId="181" fontId="8" fillId="0" borderId="13" xfId="0" applyNumberFormat="1" applyFont="1" applyBorder="1" applyAlignment="1">
      <alignment horizontal="right" vertical="top" wrapText="1"/>
    </xf>
    <xf numFmtId="181" fontId="17" fillId="0" borderId="14" xfId="0" applyNumberFormat="1" applyFont="1" applyBorder="1" applyAlignment="1">
      <alignment horizontal="right" vertical="top" wrapText="1"/>
    </xf>
    <xf numFmtId="0" fontId="2" fillId="0" borderId="15" xfId="0" applyFont="1" applyBorder="1" applyAlignment="1" quotePrefix="1">
      <alignment horizontal="right" vertical="center" wrapText="1"/>
    </xf>
    <xf numFmtId="0" fontId="2" fillId="0" borderId="14" xfId="0" applyFont="1" applyBorder="1" applyAlignment="1" quotePrefix="1">
      <alignment horizontal="right" vertical="top" wrapText="1"/>
    </xf>
    <xf numFmtId="0" fontId="2" fillId="0" borderId="5" xfId="0" applyFont="1" applyBorder="1" applyAlignment="1">
      <alignment horizontal="left" vertical="top" wrapText="1"/>
    </xf>
    <xf numFmtId="0" fontId="4" fillId="0" borderId="13" xfId="0" applyFont="1" applyBorder="1" applyAlignment="1">
      <alignment horizontal="right"/>
    </xf>
    <xf numFmtId="0" fontId="4" fillId="0" borderId="1" xfId="0" applyFont="1" applyBorder="1" applyAlignment="1">
      <alignment horizontal="center"/>
    </xf>
    <xf numFmtId="0" fontId="4" fillId="0" borderId="5" xfId="0" applyFont="1" applyBorder="1" applyAlignment="1">
      <alignment horizontal="center"/>
    </xf>
    <xf numFmtId="0" fontId="2" fillId="0" borderId="4" xfId="0" applyFont="1" applyBorder="1" applyAlignment="1">
      <alignment/>
    </xf>
    <xf numFmtId="0" fontId="2" fillId="0" borderId="4" xfId="0" applyFont="1" applyBorder="1" applyAlignment="1">
      <alignment horizontal="left" vertical="top" wrapText="1"/>
    </xf>
    <xf numFmtId="0" fontId="2" fillId="0" borderId="15" xfId="0" applyFont="1" applyBorder="1" applyAlignment="1">
      <alignment horizontal="right"/>
    </xf>
    <xf numFmtId="0" fontId="2" fillId="0" borderId="13" xfId="0" applyFont="1" applyBorder="1" applyAlignment="1" quotePrefix="1">
      <alignment horizontal="right"/>
    </xf>
    <xf numFmtId="174" fontId="2" fillId="0" borderId="3" xfId="15" applyNumberFormat="1" applyFont="1" applyBorder="1" applyAlignment="1">
      <alignment horizontal="center"/>
    </xf>
    <xf numFmtId="0" fontId="2" fillId="0" borderId="14" xfId="0" applyFont="1" applyBorder="1" applyAlignment="1">
      <alignment horizontal="right"/>
    </xf>
    <xf numFmtId="0" fontId="2" fillId="0" borderId="5" xfId="0" applyFont="1" applyBorder="1" applyAlignment="1">
      <alignment/>
    </xf>
    <xf numFmtId="37" fontId="2" fillId="0" borderId="16" xfId="0" applyNumberFormat="1" applyFont="1" applyBorder="1" applyAlignment="1">
      <alignment horizontal="center"/>
    </xf>
    <xf numFmtId="37" fontId="2" fillId="0" borderId="1" xfId="0" applyNumberFormat="1" applyFont="1" applyBorder="1" applyAlignment="1">
      <alignment/>
    </xf>
    <xf numFmtId="37" fontId="2" fillId="0" borderId="16" xfId="0" applyNumberFormat="1" applyFont="1" applyBorder="1" applyAlignment="1">
      <alignment/>
    </xf>
    <xf numFmtId="37" fontId="2" fillId="0" borderId="3" xfId="0" applyNumberFormat="1" applyFont="1" applyBorder="1" applyAlignment="1">
      <alignment horizontal="center"/>
    </xf>
    <xf numFmtId="37" fontId="2" fillId="0" borderId="0" xfId="0" applyNumberFormat="1" applyFont="1" applyBorder="1" applyAlignment="1">
      <alignment/>
    </xf>
    <xf numFmtId="37" fontId="2" fillId="0" borderId="3" xfId="0" applyNumberFormat="1" applyFont="1" applyBorder="1" applyAlignment="1">
      <alignment/>
    </xf>
    <xf numFmtId="0" fontId="2" fillId="0" borderId="13" xfId="0" applyFont="1" applyBorder="1" applyAlignment="1">
      <alignment horizontal="right"/>
    </xf>
    <xf numFmtId="37" fontId="2" fillId="0" borderId="15" xfId="0" applyNumberFormat="1" applyFont="1" applyBorder="1" applyAlignment="1">
      <alignment horizontal="center"/>
    </xf>
    <xf numFmtId="37" fontId="2" fillId="0" borderId="10" xfId="0" applyNumberFormat="1" applyFont="1" applyBorder="1" applyAlignment="1">
      <alignment/>
    </xf>
    <xf numFmtId="0" fontId="2" fillId="0" borderId="0" xfId="0" applyFont="1" applyBorder="1" applyAlignment="1">
      <alignment/>
    </xf>
    <xf numFmtId="0" fontId="2" fillId="0" borderId="0" xfId="0" applyFont="1" applyAlignment="1">
      <alignment vertical="top"/>
    </xf>
    <xf numFmtId="0" fontId="2" fillId="0" borderId="13" xfId="0" applyFont="1" applyBorder="1" applyAlignment="1">
      <alignment vertical="top" wrapText="1"/>
    </xf>
    <xf numFmtId="181" fontId="2" fillId="0" borderId="13" xfId="0" applyNumberFormat="1" applyFont="1" applyBorder="1" applyAlignment="1">
      <alignment horizontal="center" vertical="top" wrapText="1"/>
    </xf>
    <xf numFmtId="0" fontId="7" fillId="0" borderId="14" xfId="0" applyFont="1" applyBorder="1" applyAlignment="1">
      <alignment vertical="top" wrapText="1"/>
    </xf>
    <xf numFmtId="0" fontId="2" fillId="0" borderId="0" xfId="0" applyFont="1" applyBorder="1" applyAlignment="1">
      <alignment vertical="top" wrapText="1"/>
    </xf>
    <xf numFmtId="181" fontId="2" fillId="0" borderId="0" xfId="0" applyNumberFormat="1" applyFont="1" applyBorder="1" applyAlignment="1">
      <alignment horizontal="center" vertical="top" wrapText="1"/>
    </xf>
    <xf numFmtId="0" fontId="7" fillId="0" borderId="1" xfId="0" applyFont="1" applyBorder="1" applyAlignment="1">
      <alignment vertical="top" wrapText="1"/>
    </xf>
    <xf numFmtId="0" fontId="11" fillId="0" borderId="6" xfId="0" applyFont="1" applyBorder="1" applyAlignment="1">
      <alignment horizontal="center"/>
    </xf>
    <xf numFmtId="0" fontId="4" fillId="0" borderId="6" xfId="0" applyFont="1" applyBorder="1"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Border="1" applyAlignment="1">
      <alignment/>
    </xf>
    <xf numFmtId="3" fontId="18" fillId="0" borderId="0" xfId="0" applyNumberFormat="1" applyFont="1" applyBorder="1" applyAlignment="1">
      <alignment/>
    </xf>
    <xf numFmtId="37" fontId="18" fillId="0" borderId="0" xfId="0" applyNumberFormat="1" applyFont="1" applyBorder="1" applyAlignment="1">
      <alignment/>
    </xf>
    <xf numFmtId="0" fontId="18" fillId="0" borderId="0" xfId="0" applyFont="1" applyAlignment="1">
      <alignment vertical="top" wrapText="1"/>
    </xf>
    <xf numFmtId="0" fontId="19" fillId="0" borderId="0" xfId="0" applyFont="1" applyAlignment="1">
      <alignment/>
    </xf>
    <xf numFmtId="0" fontId="19" fillId="0" borderId="0" xfId="0" applyFont="1" applyAlignment="1">
      <alignment horizontal="center"/>
    </xf>
    <xf numFmtId="3" fontId="4" fillId="0" borderId="0" xfId="0" applyNumberFormat="1" applyFont="1" applyAlignment="1">
      <alignment/>
    </xf>
    <xf numFmtId="3" fontId="4" fillId="0" borderId="0" xfId="0" applyNumberFormat="1" applyFont="1" applyBorder="1" applyAlignment="1">
      <alignment/>
    </xf>
    <xf numFmtId="0" fontId="20" fillId="0" borderId="0" xfId="0" applyFont="1" applyAlignment="1">
      <alignment/>
    </xf>
    <xf numFmtId="174" fontId="20" fillId="0" borderId="0" xfId="15" applyNumberFormat="1" applyFont="1" applyAlignment="1">
      <alignment/>
    </xf>
    <xf numFmtId="174" fontId="20" fillId="0" borderId="0" xfId="15" applyNumberFormat="1" applyFont="1" applyAlignment="1" quotePrefix="1">
      <alignment/>
    </xf>
    <xf numFmtId="0" fontId="21" fillId="0" borderId="0" xfId="0" applyFont="1" applyAlignment="1">
      <alignment/>
    </xf>
    <xf numFmtId="174" fontId="21" fillId="0" borderId="11" xfId="15" applyNumberFormat="1" applyFont="1" applyBorder="1" applyAlignment="1">
      <alignment/>
    </xf>
    <xf numFmtId="174" fontId="21" fillId="0" borderId="0" xfId="15" applyNumberFormat="1" applyFont="1" applyAlignment="1">
      <alignment/>
    </xf>
    <xf numFmtId="0" fontId="22" fillId="0" borderId="0" xfId="0" applyFont="1" applyAlignment="1">
      <alignment horizontal="center"/>
    </xf>
    <xf numFmtId="0" fontId="18" fillId="0" borderId="0" xfId="0" applyFont="1" applyAlignment="1" quotePrefix="1">
      <alignment horizontal="left"/>
    </xf>
    <xf numFmtId="0" fontId="18" fillId="0" borderId="0" xfId="0" applyFont="1" applyAlignment="1">
      <alignment horizontal="center" vertical="top" wrapText="1"/>
    </xf>
    <xf numFmtId="174" fontId="4" fillId="0" borderId="0" xfId="0" applyNumberFormat="1" applyFont="1" applyAlignment="1">
      <alignment/>
    </xf>
    <xf numFmtId="0" fontId="0" fillId="0" borderId="0" xfId="0" applyAlignment="1">
      <alignment/>
    </xf>
    <xf numFmtId="184" fontId="4" fillId="0" borderId="0" xfId="0" applyNumberFormat="1" applyFont="1" applyAlignment="1">
      <alignment/>
    </xf>
    <xf numFmtId="37" fontId="11" fillId="0" borderId="4" xfId="0" applyNumberFormat="1" applyFont="1" applyBorder="1" applyAlignment="1">
      <alignment horizontal="center"/>
    </xf>
    <xf numFmtId="37" fontId="11" fillId="0" borderId="5" xfId="0" applyNumberFormat="1" applyFont="1" applyBorder="1" applyAlignment="1" quotePrefix="1">
      <alignment horizontal="center"/>
    </xf>
    <xf numFmtId="0" fontId="11" fillId="0" borderId="10" xfId="0" applyNumberFormat="1" applyFont="1" applyBorder="1" applyAlignment="1" quotePrefix="1">
      <alignment horizontal="center"/>
    </xf>
    <xf numFmtId="37" fontId="11" fillId="0" borderId="4" xfId="0" applyNumberFormat="1" applyFont="1" applyBorder="1" applyAlignment="1" quotePrefix="1">
      <alignment horizontal="center"/>
    </xf>
    <xf numFmtId="37" fontId="11" fillId="0" borderId="17" xfId="0" applyNumberFormat="1" applyFont="1" applyBorder="1" applyAlignment="1" quotePrefix="1">
      <alignment horizontal="center"/>
    </xf>
    <xf numFmtId="174" fontId="2" fillId="0" borderId="0" xfId="15" applyNumberFormat="1" applyFont="1" applyBorder="1" applyAlignment="1" quotePrefix="1">
      <alignment horizontal="center"/>
    </xf>
    <xf numFmtId="174" fontId="2" fillId="0" borderId="0" xfId="15" applyNumberFormat="1" applyFont="1" applyBorder="1" applyAlignment="1">
      <alignment horizontal="center"/>
    </xf>
    <xf numFmtId="174" fontId="2" fillId="0" borderId="3" xfId="15" applyNumberFormat="1" applyFont="1" applyBorder="1" applyAlignment="1" quotePrefix="1">
      <alignment horizontal="center"/>
    </xf>
    <xf numFmtId="174" fontId="20" fillId="0" borderId="0" xfId="15" applyNumberFormat="1" applyFont="1" applyAlignment="1">
      <alignment horizontal="right"/>
    </xf>
    <xf numFmtId="0" fontId="18" fillId="0" borderId="0" xfId="0" applyFont="1" applyAlignment="1">
      <alignment horizontal="right" vertical="top" wrapText="1"/>
    </xf>
    <xf numFmtId="0" fontId="22" fillId="0" borderId="0" xfId="0" applyFont="1" applyAlignment="1">
      <alignment horizontal="right"/>
    </xf>
    <xf numFmtId="174" fontId="4" fillId="0" borderId="0" xfId="15" applyNumberFormat="1" applyFont="1" applyAlignment="1">
      <alignment horizontal="center"/>
    </xf>
    <xf numFmtId="174" fontId="4" fillId="0" borderId="0" xfId="15" applyNumberFormat="1" applyFont="1" applyAlignment="1">
      <alignment/>
    </xf>
    <xf numFmtId="174" fontId="4" fillId="0" borderId="0" xfId="15" applyNumberFormat="1" applyFont="1" applyAlignment="1" quotePrefix="1">
      <alignment horizontal="center"/>
    </xf>
    <xf numFmtId="174" fontId="4" fillId="0" borderId="0" xfId="15" applyNumberFormat="1" applyFont="1" applyBorder="1" applyAlignment="1" quotePrefix="1">
      <alignment horizontal="center"/>
    </xf>
    <xf numFmtId="187" fontId="4" fillId="0" borderId="0" xfId="15" applyNumberFormat="1" applyFont="1" applyAlignment="1">
      <alignment horizontal="center"/>
    </xf>
    <xf numFmtId="174" fontId="4" fillId="0" borderId="0" xfId="15" applyNumberFormat="1" applyFont="1" applyBorder="1" applyAlignment="1">
      <alignment horizontal="center"/>
    </xf>
    <xf numFmtId="37" fontId="4" fillId="0" borderId="0" xfId="15" applyNumberFormat="1" applyFont="1" applyAlignment="1" quotePrefix="1">
      <alignment horizontal="center"/>
    </xf>
    <xf numFmtId="37" fontId="4" fillId="0" borderId="1" xfId="15" applyNumberFormat="1" applyFont="1" applyBorder="1" applyAlignment="1" quotePrefix="1">
      <alignment horizontal="center"/>
    </xf>
    <xf numFmtId="175" fontId="4" fillId="0" borderId="0" xfId="15" applyNumberFormat="1" applyFont="1" applyAlignment="1" quotePrefix="1">
      <alignment horizontal="center"/>
    </xf>
    <xf numFmtId="37" fontId="4" fillId="0" borderId="18" xfId="15" applyNumberFormat="1" applyFont="1" applyBorder="1" applyAlignment="1" quotePrefix="1">
      <alignment horizontal="center"/>
    </xf>
    <xf numFmtId="174" fontId="4" fillId="0" borderId="18" xfId="15" applyNumberFormat="1" applyFont="1" applyBorder="1" applyAlignment="1" quotePrefix="1">
      <alignment horizontal="center"/>
    </xf>
    <xf numFmtId="174" fontId="3" fillId="0" borderId="11" xfId="15" applyNumberFormat="1" applyFont="1" applyBorder="1" applyAlignment="1" quotePrefix="1">
      <alignment horizontal="center"/>
    </xf>
    <xf numFmtId="0" fontId="11" fillId="0" borderId="0" xfId="0" applyFont="1" applyBorder="1" applyAlignment="1">
      <alignment/>
    </xf>
    <xf numFmtId="43" fontId="4" fillId="0" borderId="0" xfId="15" applyFont="1" applyAlignment="1" quotePrefix="1">
      <alignment horizontal="center"/>
    </xf>
    <xf numFmtId="174" fontId="3" fillId="0" borderId="0" xfId="0" applyNumberFormat="1" applyFont="1" applyFill="1" applyAlignment="1">
      <alignment/>
    </xf>
    <xf numFmtId="43" fontId="3" fillId="0" borderId="0" xfId="15" applyFont="1" applyBorder="1" applyAlignment="1" quotePrefix="1">
      <alignment horizontal="center"/>
    </xf>
    <xf numFmtId="37" fontId="23" fillId="0" borderId="4" xfId="0" applyNumberFormat="1" applyFont="1" applyBorder="1" applyAlignment="1">
      <alignment horizontal="center"/>
    </xf>
    <xf numFmtId="37" fontId="23" fillId="0" borderId="5" xfId="0" applyNumberFormat="1" applyFont="1" applyBorder="1" applyAlignment="1" quotePrefix="1">
      <alignment horizontal="center"/>
    </xf>
    <xf numFmtId="0" fontId="23" fillId="0" borderId="10" xfId="0" applyNumberFormat="1" applyFont="1" applyBorder="1" applyAlignment="1" quotePrefix="1">
      <alignment horizontal="center"/>
    </xf>
    <xf numFmtId="37" fontId="23" fillId="0" borderId="4" xfId="0" applyNumberFormat="1" applyFont="1" applyBorder="1" applyAlignment="1" quotePrefix="1">
      <alignment horizontal="center"/>
    </xf>
    <xf numFmtId="37" fontId="23" fillId="0" borderId="17" xfId="0" applyNumberFormat="1" applyFont="1" applyBorder="1" applyAlignment="1" quotePrefix="1">
      <alignment horizontal="center"/>
    </xf>
    <xf numFmtId="181" fontId="9" fillId="0" borderId="0" xfId="0" applyNumberFormat="1" applyFont="1" applyAlignment="1">
      <alignment horizontal="center" vertical="top" wrapText="1"/>
    </xf>
    <xf numFmtId="181" fontId="9" fillId="0" borderId="3" xfId="0" applyNumberFormat="1" applyFont="1" applyBorder="1" applyAlignment="1">
      <alignment horizontal="center" vertical="top" wrapText="1"/>
    </xf>
    <xf numFmtId="181" fontId="12" fillId="0" borderId="0" xfId="0" applyNumberFormat="1" applyFont="1" applyAlignment="1">
      <alignment horizontal="center" vertical="top" wrapText="1"/>
    </xf>
    <xf numFmtId="181" fontId="9" fillId="0" borderId="6" xfId="0" applyNumberFormat="1" applyFont="1" applyBorder="1" applyAlignment="1">
      <alignment horizontal="center" vertical="top" wrapText="1"/>
    </xf>
    <xf numFmtId="181" fontId="9" fillId="0" borderId="4" xfId="0" applyNumberFormat="1" applyFont="1" applyBorder="1" applyAlignment="1">
      <alignment horizontal="center" vertical="top" wrapText="1"/>
    </xf>
    <xf numFmtId="181" fontId="5" fillId="0" borderId="6" xfId="0" applyNumberFormat="1" applyFont="1" applyBorder="1" applyAlignment="1">
      <alignment horizontal="center" vertical="top" wrapText="1"/>
    </xf>
    <xf numFmtId="181" fontId="5" fillId="0" borderId="4" xfId="0" applyNumberFormat="1" applyFont="1" applyBorder="1" applyAlignment="1">
      <alignment horizontal="center" vertical="top" wrapText="1"/>
    </xf>
    <xf numFmtId="38" fontId="4" fillId="0" borderId="0" xfId="15" applyNumberFormat="1" applyFont="1" applyAlignment="1">
      <alignment/>
    </xf>
    <xf numFmtId="38" fontId="4" fillId="0" borderId="0" xfId="15" applyNumberFormat="1" applyFont="1" applyBorder="1" applyAlignment="1" quotePrefix="1">
      <alignment horizontal="center"/>
    </xf>
    <xf numFmtId="38" fontId="4" fillId="0" borderId="0" xfId="15" applyNumberFormat="1" applyFont="1" applyAlignment="1" quotePrefix="1">
      <alignment horizontal="center"/>
    </xf>
    <xf numFmtId="38" fontId="26" fillId="0" borderId="0" xfId="0" applyNumberFormat="1" applyFont="1" applyAlignment="1">
      <alignment horizontal="center"/>
    </xf>
    <xf numFmtId="38" fontId="26" fillId="0" borderId="1" xfId="0" applyNumberFormat="1" applyFont="1" applyBorder="1" applyAlignment="1">
      <alignment horizontal="center"/>
    </xf>
    <xf numFmtId="38" fontId="4" fillId="0" borderId="1" xfId="15" applyNumberFormat="1" applyFont="1" applyBorder="1" applyAlignment="1">
      <alignment horizontal="center"/>
    </xf>
    <xf numFmtId="174" fontId="2" fillId="0" borderId="0" xfId="15" applyNumberFormat="1" applyFont="1" applyAlignment="1">
      <alignment horizontal="center"/>
    </xf>
    <xf numFmtId="0" fontId="26" fillId="0" borderId="0" xfId="0" applyFont="1" applyAlignment="1">
      <alignment/>
    </xf>
    <xf numFmtId="38" fontId="26" fillId="0" borderId="18" xfId="0" applyNumberFormat="1" applyFont="1" applyBorder="1" applyAlignment="1">
      <alignment horizontal="center"/>
    </xf>
    <xf numFmtId="37" fontId="26" fillId="0" borderId="1" xfId="0" applyNumberFormat="1" applyFont="1" applyBorder="1" applyAlignment="1">
      <alignment horizontal="center"/>
    </xf>
    <xf numFmtId="37" fontId="26" fillId="0" borderId="19" xfId="0" applyNumberFormat="1" applyFont="1" applyBorder="1" applyAlignment="1">
      <alignment horizontal="center"/>
    </xf>
    <xf numFmtId="187" fontId="26" fillId="0" borderId="0" xfId="15" applyNumberFormat="1" applyFont="1" applyAlignment="1">
      <alignment horizontal="center"/>
    </xf>
    <xf numFmtId="38" fontId="26" fillId="0" borderId="11" xfId="15" applyNumberFormat="1" applyFont="1" applyBorder="1" applyAlignment="1">
      <alignment horizontal="center"/>
    </xf>
    <xf numFmtId="174" fontId="3" fillId="0" borderId="0" xfId="15" applyNumberFormat="1" applyFont="1" applyBorder="1" applyAlignment="1" quotePrefix="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4" fillId="0" borderId="0" xfId="0" applyFont="1" applyAlignment="1">
      <alignment horizontal="justify" wrapText="1"/>
    </xf>
    <xf numFmtId="0" fontId="4" fillId="0" borderId="0" xfId="0" applyFont="1" applyAlignment="1" quotePrefix="1">
      <alignment horizontal="justify" wrapText="1"/>
    </xf>
    <xf numFmtId="0" fontId="4" fillId="0" borderId="0" xfId="0" applyFont="1" applyAlignment="1" quotePrefix="1">
      <alignment horizontal="left" vertical="center" wrapText="1"/>
    </xf>
    <xf numFmtId="43" fontId="2" fillId="0" borderId="3" xfId="15" applyNumberFormat="1" applyFont="1" applyBorder="1" applyAlignment="1">
      <alignment horizontal="center"/>
    </xf>
    <xf numFmtId="181" fontId="3" fillId="0" borderId="14" xfId="0" applyNumberFormat="1" applyFont="1" applyBorder="1" applyAlignment="1">
      <alignment horizontal="center" vertical="top" wrapText="1"/>
    </xf>
    <xf numFmtId="181" fontId="3" fillId="0" borderId="5" xfId="0" applyNumberFormat="1" applyFont="1" applyBorder="1" applyAlignment="1">
      <alignment horizontal="center" vertical="top" wrapText="1"/>
    </xf>
    <xf numFmtId="174" fontId="2" fillId="0" borderId="3" xfId="15" applyNumberFormat="1" applyFont="1" applyBorder="1" applyAlignment="1">
      <alignment horizontal="center"/>
    </xf>
    <xf numFmtId="39" fontId="5" fillId="0" borderId="1" xfId="0" applyNumberFormat="1" applyFont="1" applyBorder="1" applyAlignment="1">
      <alignment horizontal="center" vertical="top"/>
    </xf>
    <xf numFmtId="0" fontId="5" fillId="0" borderId="5" xfId="0" applyFont="1" applyBorder="1" applyAlignment="1">
      <alignment horizontal="center" vertical="top"/>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4" fillId="0" borderId="0" xfId="0" applyFont="1" applyBorder="1" applyAlignment="1">
      <alignment horizontal="center"/>
    </xf>
    <xf numFmtId="0" fontId="4" fillId="0" borderId="4" xfId="0" applyFont="1" applyBorder="1" applyAlignment="1">
      <alignment horizontal="center"/>
    </xf>
    <xf numFmtId="0" fontId="2" fillId="0" borderId="4" xfId="0" applyFont="1" applyBorder="1" applyAlignment="1">
      <alignment horizontal="left" wrapText="1"/>
    </xf>
    <xf numFmtId="0" fontId="2" fillId="0" borderId="4" xfId="0" applyFont="1" applyBorder="1" applyAlignment="1">
      <alignment wrapText="1"/>
    </xf>
    <xf numFmtId="0" fontId="18" fillId="0" borderId="0" xfId="0" applyFont="1" applyAlignment="1">
      <alignment horizontal="left" vertical="top" wrapText="1"/>
    </xf>
    <xf numFmtId="0" fontId="18" fillId="0" borderId="0" xfId="0" applyFont="1" applyAlignment="1" quotePrefix="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showGridLines="0" workbookViewId="0" topLeftCell="A11">
      <selection activeCell="C17" sqref="C17"/>
    </sheetView>
  </sheetViews>
  <sheetFormatPr defaultColWidth="9.33203125" defaultRowHeight="11.25"/>
  <cols>
    <col min="1" max="1" width="5.83203125" style="5" customWidth="1"/>
    <col min="2" max="2" width="53.16015625" style="5" customWidth="1"/>
    <col min="3" max="3" width="26.83203125" style="5" customWidth="1"/>
    <col min="4" max="4" width="1.83203125" style="44" customWidth="1"/>
    <col min="5" max="5" width="26.83203125" style="5" customWidth="1"/>
    <col min="6" max="6" width="22.5" style="5" customWidth="1"/>
    <col min="7" max="16384" width="9.33203125" style="5" customWidth="1"/>
  </cols>
  <sheetData>
    <row r="1" spans="1:2" ht="15">
      <c r="A1" s="65" t="s">
        <v>0</v>
      </c>
      <c r="B1" s="1"/>
    </row>
    <row r="2" spans="1:2" ht="15">
      <c r="A2" s="3" t="s">
        <v>143</v>
      </c>
      <c r="B2" s="3"/>
    </row>
    <row r="3" spans="1:2" ht="15">
      <c r="A3" s="1"/>
      <c r="B3" s="1"/>
    </row>
    <row r="4" spans="1:2" ht="15">
      <c r="A4" s="3" t="s">
        <v>135</v>
      </c>
      <c r="B4" s="3"/>
    </row>
    <row r="6" spans="3:6" s="51" customFormat="1" ht="30">
      <c r="C6" s="52" t="s">
        <v>67</v>
      </c>
      <c r="D6" s="53"/>
      <c r="E6" s="52" t="s">
        <v>68</v>
      </c>
      <c r="F6" s="53"/>
    </row>
    <row r="7" spans="3:6" s="51" customFormat="1" ht="15">
      <c r="C7" s="189" t="s">
        <v>127</v>
      </c>
      <c r="D7" s="57"/>
      <c r="E7" s="55">
        <v>37864</v>
      </c>
      <c r="F7" s="53"/>
    </row>
    <row r="8" spans="3:6" s="51" customFormat="1" ht="15">
      <c r="C8" s="56" t="s">
        <v>5</v>
      </c>
      <c r="D8" s="58"/>
      <c r="E8" s="56" t="s">
        <v>5</v>
      </c>
      <c r="F8" s="53"/>
    </row>
    <row r="9" spans="3:6" s="51" customFormat="1" ht="15">
      <c r="C9" s="54" t="s">
        <v>20</v>
      </c>
      <c r="D9" s="53"/>
      <c r="E9" s="54" t="s">
        <v>76</v>
      </c>
      <c r="F9" s="53"/>
    </row>
    <row r="10" ht="13.5">
      <c r="F10" s="44"/>
    </row>
    <row r="11" spans="1:6" ht="13.5">
      <c r="A11" s="5" t="s">
        <v>21</v>
      </c>
      <c r="C11" s="6">
        <v>2583</v>
      </c>
      <c r="D11" s="45"/>
      <c r="E11" s="6">
        <v>2776</v>
      </c>
      <c r="F11" s="45"/>
    </row>
    <row r="12" spans="1:6" ht="13.5">
      <c r="A12" s="5" t="s">
        <v>22</v>
      </c>
      <c r="C12" s="6">
        <v>3000</v>
      </c>
      <c r="D12" s="45"/>
      <c r="E12" s="6">
        <v>3200</v>
      </c>
      <c r="F12" s="45"/>
    </row>
    <row r="13" spans="3:6" ht="13.5">
      <c r="C13" s="6"/>
      <c r="D13" s="45"/>
      <c r="E13" s="6"/>
      <c r="F13" s="45"/>
    </row>
    <row r="14" spans="1:6" ht="13.5">
      <c r="A14" s="64" t="s">
        <v>23</v>
      </c>
      <c r="C14" s="6"/>
      <c r="D14" s="45"/>
      <c r="E14" s="6"/>
      <c r="F14" s="45"/>
    </row>
    <row r="15" spans="2:6" ht="13.5">
      <c r="B15" s="5" t="s">
        <v>41</v>
      </c>
      <c r="C15" s="6">
        <v>1942</v>
      </c>
      <c r="D15" s="45"/>
      <c r="E15" s="6">
        <v>1794</v>
      </c>
      <c r="F15" s="45"/>
    </row>
    <row r="16" spans="1:6" ht="13.5">
      <c r="A16" s="5" t="s">
        <v>24</v>
      </c>
      <c r="B16" s="5" t="s">
        <v>78</v>
      </c>
      <c r="C16" s="6">
        <v>899</v>
      </c>
      <c r="D16" s="45"/>
      <c r="E16" s="6">
        <v>290</v>
      </c>
      <c r="F16" s="45"/>
    </row>
    <row r="17" spans="1:6" ht="13.5">
      <c r="A17" s="5" t="s">
        <v>25</v>
      </c>
      <c r="B17" s="5" t="s">
        <v>3</v>
      </c>
      <c r="C17" s="6">
        <f>4494+1490-20</f>
        <v>5964</v>
      </c>
      <c r="D17" s="45"/>
      <c r="E17" s="6">
        <v>5984</v>
      </c>
      <c r="F17" s="45"/>
    </row>
    <row r="18" spans="1:6" ht="13.5">
      <c r="A18" s="5" t="s">
        <v>26</v>
      </c>
      <c r="B18" s="5" t="s">
        <v>79</v>
      </c>
      <c r="C18" s="45">
        <f>26+8-22</f>
        <v>12</v>
      </c>
      <c r="D18" s="45"/>
      <c r="E18" s="45">
        <v>28</v>
      </c>
      <c r="F18" s="45"/>
    </row>
    <row r="19" spans="3:6" ht="9.75" customHeight="1">
      <c r="C19" s="7"/>
      <c r="D19" s="45"/>
      <c r="E19" s="7"/>
      <c r="F19" s="45"/>
    </row>
    <row r="20" spans="2:6" s="59" customFormat="1" ht="19.5" customHeight="1">
      <c r="B20" s="62" t="s">
        <v>84</v>
      </c>
      <c r="C20" s="60">
        <f>SUM(C15:C18)</f>
        <v>8817</v>
      </c>
      <c r="D20" s="61"/>
      <c r="E20" s="60">
        <v>8096</v>
      </c>
      <c r="F20" s="61"/>
    </row>
    <row r="21" spans="3:6" ht="13.5">
      <c r="C21" s="6"/>
      <c r="D21" s="45"/>
      <c r="E21" s="6"/>
      <c r="F21" s="45"/>
    </row>
    <row r="22" spans="1:6" ht="13.5">
      <c r="A22" s="64" t="s">
        <v>27</v>
      </c>
      <c r="C22" s="6"/>
      <c r="D22" s="45"/>
      <c r="E22" s="6"/>
      <c r="F22" s="45"/>
    </row>
    <row r="23" spans="1:6" ht="13.5">
      <c r="A23" s="5" t="s">
        <v>28</v>
      </c>
      <c r="B23" s="5" t="s">
        <v>80</v>
      </c>
      <c r="C23" s="6">
        <v>0</v>
      </c>
      <c r="D23" s="45"/>
      <c r="E23" s="6">
        <v>9</v>
      </c>
      <c r="F23" s="45"/>
    </row>
    <row r="24" spans="2:6" ht="13.5">
      <c r="B24" s="5" t="s">
        <v>81</v>
      </c>
      <c r="C24" s="6">
        <v>149</v>
      </c>
      <c r="D24" s="45"/>
      <c r="E24" s="6">
        <v>190</v>
      </c>
      <c r="F24" s="45"/>
    </row>
    <row r="25" spans="1:6" ht="13.5">
      <c r="A25" s="5" t="s">
        <v>77</v>
      </c>
      <c r="B25" s="5" t="s">
        <v>82</v>
      </c>
      <c r="C25" s="45">
        <f>-22+334+7</f>
        <v>319</v>
      </c>
      <c r="D25" s="45"/>
      <c r="E25" s="45">
        <v>352</v>
      </c>
      <c r="F25" s="45"/>
    </row>
    <row r="26" spans="3:6" ht="9.75" customHeight="1">
      <c r="C26" s="7"/>
      <c r="D26" s="45"/>
      <c r="E26" s="7"/>
      <c r="F26" s="45"/>
    </row>
    <row r="27" spans="2:6" s="59" customFormat="1" ht="19.5" customHeight="1">
      <c r="B27" s="62" t="s">
        <v>85</v>
      </c>
      <c r="C27" s="60">
        <f>SUM(C23:C26)</f>
        <v>468</v>
      </c>
      <c r="D27" s="61"/>
      <c r="E27" s="60">
        <f>SUM(E23:E25)</f>
        <v>551</v>
      </c>
      <c r="F27" s="61"/>
    </row>
    <row r="28" spans="3:6" ht="13.5">
      <c r="C28" s="6"/>
      <c r="D28" s="45"/>
      <c r="E28" s="6"/>
      <c r="F28" s="45"/>
    </row>
    <row r="29" spans="1:6" ht="13.5">
      <c r="A29" s="5" t="s">
        <v>29</v>
      </c>
      <c r="C29" s="6">
        <f>C20-C27</f>
        <v>8349</v>
      </c>
      <c r="D29" s="45"/>
      <c r="E29" s="6">
        <f>E20-E27</f>
        <v>7545</v>
      </c>
      <c r="F29" s="45"/>
    </row>
    <row r="30" spans="3:6" ht="9.75" customHeight="1">
      <c r="C30" s="6"/>
      <c r="D30" s="45"/>
      <c r="E30" s="6"/>
      <c r="F30" s="45"/>
    </row>
    <row r="31" spans="3:6" s="59" customFormat="1" ht="19.5" customHeight="1" thickBot="1">
      <c r="C31" s="63">
        <f>+C11+C12+C29</f>
        <v>13932</v>
      </c>
      <c r="D31" s="61"/>
      <c r="E31" s="63">
        <f>E11+E12+E29</f>
        <v>13521</v>
      </c>
      <c r="F31" s="61"/>
    </row>
    <row r="32" spans="3:6" ht="14.25" thickTop="1">
      <c r="C32" s="6"/>
      <c r="D32" s="45"/>
      <c r="E32" s="6"/>
      <c r="F32" s="45"/>
    </row>
    <row r="33" spans="1:6" ht="13.5">
      <c r="A33" s="5" t="s">
        <v>30</v>
      </c>
      <c r="C33" s="6">
        <v>10000</v>
      </c>
      <c r="D33" s="45"/>
      <c r="E33" s="6">
        <v>10000</v>
      </c>
      <c r="F33" s="45"/>
    </row>
    <row r="34" spans="1:6" ht="13.5">
      <c r="A34" s="5" t="s">
        <v>31</v>
      </c>
      <c r="C34" s="6">
        <v>2032</v>
      </c>
      <c r="D34" s="45"/>
      <c r="E34" s="6">
        <v>2032</v>
      </c>
      <c r="F34" s="45"/>
    </row>
    <row r="35" spans="1:6" ht="13.5">
      <c r="A35" s="5" t="s">
        <v>32</v>
      </c>
      <c r="B35" s="44"/>
      <c r="C35" s="45">
        <f>SUM(EQUITY!F18)</f>
        <v>1900</v>
      </c>
      <c r="D35" s="45"/>
      <c r="E35" s="45">
        <v>1489</v>
      </c>
      <c r="F35" s="45"/>
    </row>
    <row r="36" spans="3:6" ht="9.75" customHeight="1">
      <c r="C36" s="7"/>
      <c r="D36" s="45"/>
      <c r="E36" s="7"/>
      <c r="F36" s="45"/>
    </row>
    <row r="37" spans="1:6" s="59" customFormat="1" ht="19.5" customHeight="1">
      <c r="A37" s="59" t="s">
        <v>33</v>
      </c>
      <c r="C37" s="61">
        <f>SUM(C33:C35)</f>
        <v>13932</v>
      </c>
      <c r="D37" s="61"/>
      <c r="E37" s="61">
        <f>SUM(E33:E35)</f>
        <v>13521</v>
      </c>
      <c r="F37" s="61"/>
    </row>
    <row r="38" spans="1:6" ht="13.5">
      <c r="A38" s="5" t="s">
        <v>34</v>
      </c>
      <c r="C38" s="6">
        <v>0</v>
      </c>
      <c r="D38" s="45"/>
      <c r="E38" s="6">
        <v>0</v>
      </c>
      <c r="F38" s="45"/>
    </row>
    <row r="39" spans="3:6" ht="9.75" customHeight="1">
      <c r="C39" s="6"/>
      <c r="D39" s="45"/>
      <c r="E39" s="6"/>
      <c r="F39" s="45"/>
    </row>
    <row r="40" spans="3:6" s="59" customFormat="1" ht="19.5" customHeight="1" thickBot="1">
      <c r="C40" s="63">
        <f>C37+C38</f>
        <v>13932</v>
      </c>
      <c r="D40" s="61"/>
      <c r="E40" s="63">
        <f>E37+E38</f>
        <v>13521</v>
      </c>
      <c r="F40" s="61"/>
    </row>
    <row r="41" spans="3:6" ht="14.25" thickTop="1">
      <c r="C41" s="6"/>
      <c r="D41" s="45"/>
      <c r="E41" s="6"/>
      <c r="F41" s="45"/>
    </row>
    <row r="42" spans="1:6" ht="13.5">
      <c r="A42" s="5" t="s">
        <v>83</v>
      </c>
      <c r="C42" s="46">
        <f>+(C31-C12)/(C33*10)</f>
        <v>0.10932</v>
      </c>
      <c r="D42" s="47"/>
      <c r="E42" s="46">
        <f>+(E31-E12)/(E33*10)</f>
        <v>0.10321</v>
      </c>
      <c r="F42" s="47"/>
    </row>
    <row r="43" spans="3:6" ht="13.5">
      <c r="C43" s="48"/>
      <c r="D43" s="49"/>
      <c r="E43" s="48"/>
      <c r="F43" s="49"/>
    </row>
    <row r="46" spans="1:7" ht="13.5">
      <c r="A46" s="153"/>
      <c r="B46" s="153"/>
      <c r="C46" s="153"/>
      <c r="D46" s="153"/>
      <c r="E46" s="153"/>
      <c r="F46" s="153"/>
      <c r="G46" s="50"/>
    </row>
    <row r="47" ht="13.5">
      <c r="A47" s="5" t="s">
        <v>121</v>
      </c>
    </row>
    <row r="48" ht="13.5">
      <c r="A48" s="154" t="s">
        <v>116</v>
      </c>
    </row>
  </sheetData>
  <printOptions horizontalCentered="1"/>
  <pageMargins left="0.5" right="0.25" top="0.5" bottom="0.5" header="0.25" footer="0.25"/>
  <pageSetup fitToHeight="1" fitToWidth="1" horizontalDpi="180" verticalDpi="180" orientation="portrait" paperSize="9" scale="89" r:id="rId1"/>
</worksheet>
</file>

<file path=xl/worksheets/sheet2.xml><?xml version="1.0" encoding="utf-8"?>
<worksheet xmlns="http://schemas.openxmlformats.org/spreadsheetml/2006/main" xmlns:r="http://schemas.openxmlformats.org/officeDocument/2006/relationships">
  <dimension ref="A1:F38"/>
  <sheetViews>
    <sheetView showGridLines="0" workbookViewId="0" topLeftCell="A6">
      <selection activeCell="B10" sqref="B10"/>
    </sheetView>
  </sheetViews>
  <sheetFormatPr defaultColWidth="9.33203125" defaultRowHeight="11.25"/>
  <cols>
    <col min="1" max="1" width="3.83203125" style="2" customWidth="1"/>
    <col min="2" max="2" width="30" style="2" customWidth="1"/>
    <col min="3" max="4" width="20.83203125" style="28" customWidth="1"/>
    <col min="5" max="6" width="20.83203125" style="2" customWidth="1"/>
    <col min="7" max="16384" width="9.33203125" style="2" customWidth="1"/>
  </cols>
  <sheetData>
    <row r="1" spans="1:2" ht="15">
      <c r="A1" s="65" t="s">
        <v>0</v>
      </c>
      <c r="B1" s="65"/>
    </row>
    <row r="2" spans="1:2" ht="15">
      <c r="A2" s="3" t="s">
        <v>143</v>
      </c>
      <c r="B2" s="3"/>
    </row>
    <row r="3" spans="1:2" ht="15">
      <c r="A3" s="1"/>
      <c r="B3" s="1"/>
    </row>
    <row r="4" spans="1:2" ht="15">
      <c r="A4" s="3" t="s">
        <v>134</v>
      </c>
      <c r="B4" s="3"/>
    </row>
    <row r="5" spans="1:6" ht="15">
      <c r="A5" s="11" t="s">
        <v>129</v>
      </c>
      <c r="B5" s="11"/>
      <c r="C5" s="29"/>
      <c r="D5" s="29"/>
      <c r="E5" s="4"/>
      <c r="F5" s="4"/>
    </row>
    <row r="6" spans="1:6" ht="14.25">
      <c r="A6" s="74"/>
      <c r="B6" s="70"/>
      <c r="C6" s="208" t="s">
        <v>6</v>
      </c>
      <c r="D6" s="209"/>
      <c r="E6" s="210" t="s">
        <v>7</v>
      </c>
      <c r="F6" s="211"/>
    </row>
    <row r="7" spans="1:6" s="24" customFormat="1" ht="42.75">
      <c r="A7" s="125"/>
      <c r="B7" s="128"/>
      <c r="C7" s="30" t="s">
        <v>72</v>
      </c>
      <c r="D7" s="31" t="s">
        <v>73</v>
      </c>
      <c r="E7" s="22" t="s">
        <v>74</v>
      </c>
      <c r="F7" s="23" t="s">
        <v>75</v>
      </c>
    </row>
    <row r="8" spans="1:6" s="86" customFormat="1" ht="14.25">
      <c r="A8" s="126"/>
      <c r="B8" s="129"/>
      <c r="C8" s="190" t="s">
        <v>127</v>
      </c>
      <c r="D8" s="191" t="s">
        <v>128</v>
      </c>
      <c r="E8" s="192" t="s">
        <v>127</v>
      </c>
      <c r="F8" s="193" t="s">
        <v>128</v>
      </c>
    </row>
    <row r="9" spans="1:6" s="27" customFormat="1" ht="13.5">
      <c r="A9" s="127"/>
      <c r="B9" s="130"/>
      <c r="C9" s="32" t="s">
        <v>5</v>
      </c>
      <c r="D9" s="33" t="s">
        <v>5</v>
      </c>
      <c r="E9" s="25" t="s">
        <v>5</v>
      </c>
      <c r="F9" s="26" t="s">
        <v>5</v>
      </c>
    </row>
    <row r="10" spans="1:6" ht="13.5">
      <c r="A10" s="72"/>
      <c r="B10" s="44"/>
      <c r="C10" s="34"/>
      <c r="D10" s="35"/>
      <c r="E10" s="15"/>
      <c r="F10" s="12"/>
    </row>
    <row r="11" spans="1:6" ht="13.5">
      <c r="A11" s="72"/>
      <c r="B11" s="44" t="s">
        <v>1</v>
      </c>
      <c r="C11" s="36">
        <f>+E11-798</f>
        <v>1039</v>
      </c>
      <c r="D11" s="155" t="s">
        <v>106</v>
      </c>
      <c r="E11" s="18">
        <v>1837</v>
      </c>
      <c r="F11" s="182" t="s">
        <v>105</v>
      </c>
    </row>
    <row r="12" spans="1:6" ht="13.5">
      <c r="A12" s="72"/>
      <c r="B12" s="44" t="s">
        <v>8</v>
      </c>
      <c r="C12" s="37">
        <f>+E12+270</f>
        <v>-334</v>
      </c>
      <c r="D12" s="156" t="s">
        <v>106</v>
      </c>
      <c r="E12" s="16">
        <v>-604</v>
      </c>
      <c r="F12" s="183" t="s">
        <v>105</v>
      </c>
    </row>
    <row r="13" spans="1:6" ht="13.5">
      <c r="A13" s="72"/>
      <c r="B13" s="44" t="s">
        <v>9</v>
      </c>
      <c r="C13" s="38">
        <f>C11+C12</f>
        <v>705</v>
      </c>
      <c r="D13" s="157" t="s">
        <v>106</v>
      </c>
      <c r="E13" s="17">
        <f>E11+E12</f>
        <v>1233</v>
      </c>
      <c r="F13" s="184" t="s">
        <v>105</v>
      </c>
    </row>
    <row r="14" spans="1:6" ht="13.5">
      <c r="A14" s="72"/>
      <c r="B14" s="44" t="s">
        <v>10</v>
      </c>
      <c r="C14" s="37">
        <f>+E14+389</f>
        <v>-450</v>
      </c>
      <c r="D14" s="156" t="s">
        <v>106</v>
      </c>
      <c r="E14" s="16">
        <f>-429-417+7</f>
        <v>-839</v>
      </c>
      <c r="F14" s="183" t="s">
        <v>105</v>
      </c>
    </row>
    <row r="15" spans="1:6" ht="13.5">
      <c r="A15" s="72"/>
      <c r="B15" s="44" t="s">
        <v>11</v>
      </c>
      <c r="C15" s="39">
        <f>C13+C14</f>
        <v>255</v>
      </c>
      <c r="D15" s="158" t="s">
        <v>107</v>
      </c>
      <c r="E15" s="18">
        <f>E13+E14</f>
        <v>394</v>
      </c>
      <c r="F15" s="185" t="s">
        <v>105</v>
      </c>
    </row>
    <row r="16" spans="1:6" ht="13.5">
      <c r="A16" s="72"/>
      <c r="B16" s="44" t="s">
        <v>12</v>
      </c>
      <c r="C16" s="39">
        <f>+E16-10</f>
        <v>14</v>
      </c>
      <c r="D16" s="158" t="s">
        <v>106</v>
      </c>
      <c r="E16" s="18">
        <v>24</v>
      </c>
      <c r="F16" s="185" t="s">
        <v>105</v>
      </c>
    </row>
    <row r="17" spans="1:6" ht="13.5">
      <c r="A17" s="72"/>
      <c r="B17" s="44" t="s">
        <v>13</v>
      </c>
      <c r="C17" s="37">
        <v>0</v>
      </c>
      <c r="D17" s="156" t="s">
        <v>106</v>
      </c>
      <c r="E17" s="16">
        <v>0</v>
      </c>
      <c r="F17" s="183" t="s">
        <v>105</v>
      </c>
    </row>
    <row r="18" spans="1:6" ht="13.5">
      <c r="A18" s="72"/>
      <c r="B18" s="44" t="s">
        <v>14</v>
      </c>
      <c r="C18" s="39">
        <f>SUM(C15:C17)</f>
        <v>269</v>
      </c>
      <c r="D18" s="158" t="s">
        <v>107</v>
      </c>
      <c r="E18" s="18">
        <f>SUM(E15:E17)</f>
        <v>418</v>
      </c>
      <c r="F18" s="185" t="s">
        <v>105</v>
      </c>
    </row>
    <row r="19" spans="1:6" ht="13.5">
      <c r="A19" s="72"/>
      <c r="B19" s="44" t="s">
        <v>4</v>
      </c>
      <c r="C19" s="37">
        <v>-7</v>
      </c>
      <c r="D19" s="156" t="s">
        <v>106</v>
      </c>
      <c r="E19" s="16">
        <v>-7</v>
      </c>
      <c r="F19" s="183" t="s">
        <v>105</v>
      </c>
    </row>
    <row r="20" spans="1:6" ht="13.5">
      <c r="A20" s="72"/>
      <c r="B20" s="44" t="s">
        <v>15</v>
      </c>
      <c r="C20" s="39">
        <f>C18+C19</f>
        <v>262</v>
      </c>
      <c r="D20" s="158" t="s">
        <v>107</v>
      </c>
      <c r="E20" s="18">
        <f>E18+E19</f>
        <v>411</v>
      </c>
      <c r="F20" s="185" t="s">
        <v>105</v>
      </c>
    </row>
    <row r="21" spans="1:6" ht="13.5">
      <c r="A21" s="72"/>
      <c r="B21" s="44" t="s">
        <v>16</v>
      </c>
      <c r="C21" s="39">
        <v>0</v>
      </c>
      <c r="D21" s="158" t="s">
        <v>106</v>
      </c>
      <c r="E21" s="18">
        <v>0</v>
      </c>
      <c r="F21" s="185" t="s">
        <v>105</v>
      </c>
    </row>
    <row r="22" spans="1:6" ht="14.25" thickBot="1">
      <c r="A22" s="72"/>
      <c r="B22" s="44" t="s">
        <v>17</v>
      </c>
      <c r="C22" s="40">
        <f>C20+C21</f>
        <v>262</v>
      </c>
      <c r="D22" s="159" t="s">
        <v>107</v>
      </c>
      <c r="E22" s="19">
        <f>E20+E21</f>
        <v>411</v>
      </c>
      <c r="F22" s="186" t="s">
        <v>105</v>
      </c>
    </row>
    <row r="23" spans="1:6" ht="14.25" thickTop="1">
      <c r="A23" s="72"/>
      <c r="B23" s="44"/>
      <c r="C23" s="34"/>
      <c r="D23" s="35"/>
      <c r="E23" s="15"/>
      <c r="F23" s="12"/>
    </row>
    <row r="24" spans="1:6" ht="13.5">
      <c r="A24" s="72"/>
      <c r="B24" s="44" t="s">
        <v>18</v>
      </c>
      <c r="C24" s="20">
        <f>+C22/100000*100</f>
        <v>0.262</v>
      </c>
      <c r="D24" s="41" t="s">
        <v>19</v>
      </c>
      <c r="E24" s="20">
        <f>+E22/100000*100</f>
        <v>0.411</v>
      </c>
      <c r="F24" s="13" t="s">
        <v>19</v>
      </c>
    </row>
    <row r="25" spans="1:6" ht="13.5">
      <c r="A25" s="72"/>
      <c r="B25" s="44" t="s">
        <v>102</v>
      </c>
      <c r="C25" s="131" t="s">
        <v>2</v>
      </c>
      <c r="D25" s="41" t="s">
        <v>2</v>
      </c>
      <c r="E25" s="132" t="s">
        <v>2</v>
      </c>
      <c r="F25" s="13" t="s">
        <v>2</v>
      </c>
    </row>
    <row r="26" spans="1:6" ht="13.5">
      <c r="A26" s="73"/>
      <c r="B26" s="8"/>
      <c r="C26" s="42"/>
      <c r="D26" s="43"/>
      <c r="E26" s="21"/>
      <c r="F26" s="14"/>
    </row>
    <row r="27" spans="1:6" ht="13.5">
      <c r="A27" s="44"/>
      <c r="B27" s="44"/>
      <c r="C27" s="178"/>
      <c r="D27" s="178"/>
      <c r="E27" s="44"/>
      <c r="F27" s="44"/>
    </row>
    <row r="28" spans="1:6" ht="13.5">
      <c r="A28" s="212" t="s">
        <v>136</v>
      </c>
      <c r="B28" s="213"/>
      <c r="C28" s="212"/>
      <c r="D28" s="212"/>
      <c r="E28" s="212"/>
      <c r="F28" s="212"/>
    </row>
    <row r="29" spans="1:6" ht="13.5">
      <c r="A29" s="212"/>
      <c r="B29" s="212"/>
      <c r="C29" s="212"/>
      <c r="D29" s="212"/>
      <c r="E29" s="212"/>
      <c r="F29" s="212"/>
    </row>
    <row r="30" ht="13.5">
      <c r="A30" s="2" t="s">
        <v>138</v>
      </c>
    </row>
    <row r="37" ht="13.5">
      <c r="A37" s="5" t="s">
        <v>122</v>
      </c>
    </row>
    <row r="38" ht="13.5">
      <c r="A38" s="5" t="s">
        <v>123</v>
      </c>
    </row>
  </sheetData>
  <mergeCells count="3">
    <mergeCell ref="C6:D6"/>
    <mergeCell ref="E6:F6"/>
    <mergeCell ref="A28:F29"/>
  </mergeCells>
  <printOptions horizontalCentered="1"/>
  <pageMargins left="0.5" right="0.25" top="0.5" bottom="0.5"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showGridLines="0" tabSelected="1" workbookViewId="0" topLeftCell="A24">
      <selection activeCell="C30" sqref="C30"/>
    </sheetView>
  </sheetViews>
  <sheetFormatPr defaultColWidth="9.33203125" defaultRowHeight="11.25"/>
  <cols>
    <col min="1" max="1" width="6.66015625" style="5" customWidth="1"/>
    <col min="2" max="2" width="59.5" style="5" customWidth="1"/>
    <col min="3" max="3" width="20.83203125" style="166" customWidth="1"/>
    <col min="4" max="4" width="20.83203125" style="5" hidden="1" customWidth="1"/>
    <col min="5" max="16384" width="9.33203125" style="5" customWidth="1"/>
  </cols>
  <sheetData>
    <row r="1" ht="15">
      <c r="A1" s="65" t="s">
        <v>0</v>
      </c>
    </row>
    <row r="2" ht="15">
      <c r="A2" s="3" t="s">
        <v>143</v>
      </c>
    </row>
    <row r="3" ht="15">
      <c r="A3" s="3"/>
    </row>
    <row r="4" ht="15">
      <c r="A4" s="3" t="s">
        <v>133</v>
      </c>
    </row>
    <row r="5" ht="15">
      <c r="A5" s="3" t="s">
        <v>132</v>
      </c>
    </row>
    <row r="7" spans="3:4" ht="25.5">
      <c r="C7" s="68" t="s">
        <v>86</v>
      </c>
      <c r="D7" s="68" t="s">
        <v>87</v>
      </c>
    </row>
    <row r="8" spans="3:4" ht="15">
      <c r="C8" s="189" t="s">
        <v>127</v>
      </c>
      <c r="D8" s="55">
        <v>37864</v>
      </c>
    </row>
    <row r="9" spans="3:4" ht="16.5">
      <c r="C9" s="69" t="s">
        <v>108</v>
      </c>
      <c r="D9" s="69" t="s">
        <v>108</v>
      </c>
    </row>
    <row r="10" spans="1:4" ht="15">
      <c r="A10" s="3" t="s">
        <v>35</v>
      </c>
      <c r="D10" s="66"/>
    </row>
    <row r="11" ht="7.5" customHeight="1">
      <c r="D11" s="66"/>
    </row>
    <row r="12" spans="1:4" ht="13.5">
      <c r="A12" s="5" t="s">
        <v>36</v>
      </c>
      <c r="C12" s="196">
        <f>+IncStatm!E18</f>
        <v>418</v>
      </c>
      <c r="D12" s="168" t="s">
        <v>109</v>
      </c>
    </row>
    <row r="13" spans="3:4" ht="7.5" customHeight="1">
      <c r="C13" s="194"/>
      <c r="D13" s="66"/>
    </row>
    <row r="14" spans="1:4" ht="13.5">
      <c r="A14" s="5" t="s">
        <v>37</v>
      </c>
      <c r="C14" s="194"/>
      <c r="D14" s="166"/>
    </row>
    <row r="15" spans="2:4" ht="13.5">
      <c r="B15" s="5" t="s">
        <v>38</v>
      </c>
      <c r="C15" s="196">
        <v>200</v>
      </c>
      <c r="D15" s="168" t="s">
        <v>110</v>
      </c>
    </row>
    <row r="16" spans="2:4" ht="13.5">
      <c r="B16" s="5" t="s">
        <v>39</v>
      </c>
      <c r="C16" s="195">
        <v>198</v>
      </c>
      <c r="D16" s="169" t="s">
        <v>111</v>
      </c>
    </row>
    <row r="17" spans="2:4" ht="13.5">
      <c r="B17" s="5" t="s">
        <v>46</v>
      </c>
      <c r="C17" s="195">
        <v>-24</v>
      </c>
      <c r="D17" s="171"/>
    </row>
    <row r="18" spans="2:4" ht="13.5">
      <c r="B18" s="5" t="s">
        <v>88</v>
      </c>
      <c r="C18" s="199">
        <v>0</v>
      </c>
      <c r="D18" s="67"/>
    </row>
    <row r="19" spans="3:4" ht="7.5" customHeight="1">
      <c r="C19" s="194"/>
      <c r="D19" s="66"/>
    </row>
    <row r="20" spans="1:4" ht="15">
      <c r="A20" s="3" t="s">
        <v>40</v>
      </c>
      <c r="C20" s="196">
        <f>SUM(C12:C18)</f>
        <v>792</v>
      </c>
      <c r="D20" s="170">
        <v>1988</v>
      </c>
    </row>
    <row r="21" spans="3:4" ht="9.75" customHeight="1">
      <c r="C21" s="194"/>
      <c r="D21" s="66"/>
    </row>
    <row r="22" spans="2:4" ht="13.5">
      <c r="B22" s="5" t="s">
        <v>41</v>
      </c>
      <c r="C22" s="197">
        <f>+'BS'!E15-'BS'!C15</f>
        <v>-148</v>
      </c>
      <c r="D22" s="172">
        <v>-114</v>
      </c>
    </row>
    <row r="23" spans="2:4" ht="13.5">
      <c r="B23" s="5" t="s">
        <v>42</v>
      </c>
      <c r="C23" s="197">
        <f>+'BS'!E16+'BS'!E18-'BS'!C16-'BS'!C18</f>
        <v>-593</v>
      </c>
      <c r="D23" s="172">
        <v>-118</v>
      </c>
    </row>
    <row r="24" spans="2:4" ht="13.5">
      <c r="B24" s="5" t="s">
        <v>43</v>
      </c>
      <c r="C24" s="198">
        <f>+'BS'!C27-'BS'!E27-7</f>
        <v>-90</v>
      </c>
      <c r="D24" s="173">
        <v>-6</v>
      </c>
    </row>
    <row r="25" spans="1:4" ht="15">
      <c r="A25" s="3" t="s">
        <v>89</v>
      </c>
      <c r="C25" s="205">
        <f>SUM(C20+C22+C23+C24)</f>
        <v>-39</v>
      </c>
      <c r="D25" s="168" t="s">
        <v>112</v>
      </c>
    </row>
    <row r="26" spans="3:4" ht="13.5">
      <c r="C26" s="200"/>
      <c r="D26" s="66"/>
    </row>
    <row r="27" spans="1:4" ht="15">
      <c r="A27" s="3" t="s">
        <v>44</v>
      </c>
      <c r="C27" s="201"/>
      <c r="D27" s="66"/>
    </row>
    <row r="28" spans="3:4" ht="7.5" customHeight="1">
      <c r="C28" s="201"/>
      <c r="D28" s="66"/>
    </row>
    <row r="29" spans="1:4" ht="13.5">
      <c r="A29" s="5" t="s">
        <v>140</v>
      </c>
      <c r="C29" s="197">
        <v>24</v>
      </c>
      <c r="D29" s="172">
        <v>-1819</v>
      </c>
    </row>
    <row r="30" spans="1:4" ht="13.5">
      <c r="A30" s="5" t="s">
        <v>45</v>
      </c>
      <c r="C30" s="197">
        <v>-5</v>
      </c>
      <c r="D30" s="172"/>
    </row>
    <row r="31" spans="1:4" ht="13.5">
      <c r="A31" s="5" t="s">
        <v>90</v>
      </c>
      <c r="C31" s="197">
        <v>0</v>
      </c>
      <c r="D31" s="167">
        <v>0</v>
      </c>
    </row>
    <row r="32" spans="3:4" ht="7.5" customHeight="1">
      <c r="C32" s="197"/>
      <c r="D32" s="167"/>
    </row>
    <row r="33" spans="1:4" ht="13.5">
      <c r="A33" s="5" t="s">
        <v>47</v>
      </c>
      <c r="C33" s="202">
        <f>SUM(C29:C32)</f>
        <v>19</v>
      </c>
      <c r="D33" s="175">
        <v>-1819</v>
      </c>
    </row>
    <row r="34" spans="3:4" ht="13.5">
      <c r="C34" s="197"/>
      <c r="D34" s="66"/>
    </row>
    <row r="35" spans="1:4" ht="15">
      <c r="A35" s="3" t="s">
        <v>48</v>
      </c>
      <c r="C35" s="197"/>
      <c r="D35" s="66"/>
    </row>
    <row r="36" spans="3:4" ht="7.5" customHeight="1">
      <c r="C36" s="197"/>
      <c r="D36" s="66"/>
    </row>
    <row r="37" spans="1:4" ht="13.5">
      <c r="A37" s="5" t="s">
        <v>139</v>
      </c>
      <c r="C37" s="197">
        <v>0</v>
      </c>
      <c r="D37" s="179" t="s">
        <v>117</v>
      </c>
    </row>
    <row r="38" spans="1:4" ht="13.5">
      <c r="A38" s="5" t="s">
        <v>49</v>
      </c>
      <c r="C38" s="197">
        <v>0</v>
      </c>
      <c r="D38" s="174">
        <v>-379</v>
      </c>
    </row>
    <row r="39" spans="3:4" ht="7.5" customHeight="1">
      <c r="C39" s="197"/>
      <c r="D39" s="66"/>
    </row>
    <row r="40" spans="1:4" ht="13.5">
      <c r="A40" s="5" t="s">
        <v>50</v>
      </c>
      <c r="C40" s="202">
        <f>SUM(C37:C38)</f>
        <v>0</v>
      </c>
      <c r="D40" s="176" t="s">
        <v>118</v>
      </c>
    </row>
    <row r="41" spans="3:4" ht="13.5">
      <c r="C41" s="197"/>
      <c r="D41" s="66"/>
    </row>
    <row r="42" spans="1:4" ht="13.5">
      <c r="A42" s="5" t="s">
        <v>51</v>
      </c>
      <c r="C42" s="197">
        <f>+C25+C33+C40</f>
        <v>-20</v>
      </c>
      <c r="D42" s="168" t="s">
        <v>119</v>
      </c>
    </row>
    <row r="43" spans="1:4" ht="13.5">
      <c r="A43" s="5" t="s">
        <v>52</v>
      </c>
      <c r="C43" s="203">
        <f>+'BS'!E17</f>
        <v>5984</v>
      </c>
      <c r="D43" s="168" t="s">
        <v>113</v>
      </c>
    </row>
    <row r="44" spans="1:4" s="3" customFormat="1" ht="15.75" thickBot="1">
      <c r="A44" s="3" t="s">
        <v>53</v>
      </c>
      <c r="C44" s="206">
        <f>SUM(C42:C43)</f>
        <v>5964</v>
      </c>
      <c r="D44" s="177" t="s">
        <v>114</v>
      </c>
    </row>
    <row r="45" spans="3:4" ht="14.25" thickTop="1">
      <c r="C45" s="200"/>
      <c r="D45" s="66"/>
    </row>
    <row r="46" spans="1:4" ht="15">
      <c r="A46" s="3" t="s">
        <v>91</v>
      </c>
      <c r="C46" s="201"/>
      <c r="D46" s="66"/>
    </row>
    <row r="47" spans="3:4" ht="7.5" customHeight="1">
      <c r="C47" s="201"/>
      <c r="D47" s="66"/>
    </row>
    <row r="48" spans="1:4" ht="14.25" thickBot="1">
      <c r="A48" s="5" t="s">
        <v>92</v>
      </c>
      <c r="C48" s="204">
        <f>+'BS'!C17</f>
        <v>5964</v>
      </c>
      <c r="D48" s="168" t="s">
        <v>115</v>
      </c>
    </row>
    <row r="49" spans="3:5" s="3" customFormat="1" ht="16.5" thickBot="1" thickTop="1">
      <c r="C49" s="181"/>
      <c r="D49" s="177" t="s">
        <v>114</v>
      </c>
      <c r="E49" s="180"/>
    </row>
    <row r="50" spans="1:5" s="3" customFormat="1" ht="15.75" thickTop="1">
      <c r="A50" s="135" t="s">
        <v>141</v>
      </c>
      <c r="C50" s="181"/>
      <c r="D50" s="207"/>
      <c r="E50" s="180"/>
    </row>
    <row r="51" spans="1:5" s="3" customFormat="1" ht="15">
      <c r="A51" s="135" t="s">
        <v>142</v>
      </c>
      <c r="C51" s="181"/>
      <c r="D51" s="207"/>
      <c r="E51" s="180"/>
    </row>
    <row r="52" ht="13.5">
      <c r="D52" s="152"/>
    </row>
    <row r="53" spans="1:3" ht="12.75" customHeight="1">
      <c r="A53" s="214" t="s">
        <v>131</v>
      </c>
      <c r="B53" s="214"/>
      <c r="C53" s="214"/>
    </row>
    <row r="54" spans="1:3" ht="12.75" customHeight="1">
      <c r="A54" s="214"/>
      <c r="B54" s="214"/>
      <c r="C54" s="214"/>
    </row>
    <row r="55" spans="1:3" ht="13.5">
      <c r="A55" s="214"/>
      <c r="B55" s="214"/>
      <c r="C55" s="214"/>
    </row>
  </sheetData>
  <mergeCells count="1">
    <mergeCell ref="A53:C55"/>
  </mergeCells>
  <printOptions horizontalCentered="1"/>
  <pageMargins left="0.5" right="0.25" top="0.5" bottom="0.5" header="0.25" footer="0.25"/>
  <pageSetup fitToHeight="1"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F41"/>
  <sheetViews>
    <sheetView showGridLines="0" workbookViewId="0" topLeftCell="A1">
      <selection activeCell="A3" sqref="A3"/>
    </sheetView>
  </sheetViews>
  <sheetFormatPr defaultColWidth="9.33203125" defaultRowHeight="11.25"/>
  <cols>
    <col min="1" max="1" width="2.83203125" style="94" bestFit="1" customWidth="1"/>
    <col min="2" max="2" width="30" style="5" customWidth="1"/>
    <col min="3" max="3" width="19.66015625" style="5" customWidth="1"/>
    <col min="4" max="4" width="20.66015625" style="5" customWidth="1"/>
    <col min="5" max="5" width="20" style="5" customWidth="1"/>
    <col min="6" max="6" width="21.33203125" style="5" customWidth="1"/>
    <col min="7" max="16384" width="9.33203125" style="5" customWidth="1"/>
  </cols>
  <sheetData>
    <row r="1" ht="15">
      <c r="A1" s="65" t="s">
        <v>0</v>
      </c>
    </row>
    <row r="2" ht="15">
      <c r="A2" s="3" t="s">
        <v>143</v>
      </c>
    </row>
    <row r="3" ht="15">
      <c r="B3" s="3"/>
    </row>
    <row r="4" spans="1:6" ht="15">
      <c r="A4" s="95"/>
      <c r="B4" s="88" t="s">
        <v>61</v>
      </c>
      <c r="C4" s="75"/>
      <c r="D4" s="75"/>
      <c r="E4" s="75"/>
      <c r="F4" s="76"/>
    </row>
    <row r="5" spans="1:6" ht="13.5">
      <c r="A5" s="104"/>
      <c r="B5" s="223" t="s">
        <v>126</v>
      </c>
      <c r="C5" s="223"/>
      <c r="D5" s="223"/>
      <c r="E5" s="223"/>
      <c r="F5" s="224"/>
    </row>
    <row r="6" spans="1:6" ht="7.5" customHeight="1">
      <c r="A6" s="96"/>
      <c r="B6" s="105"/>
      <c r="C6" s="105"/>
      <c r="D6" s="105"/>
      <c r="E6" s="105"/>
      <c r="F6" s="106"/>
    </row>
    <row r="7" spans="1:6" s="77" customFormat="1" ht="15">
      <c r="A7" s="97"/>
      <c r="B7" s="89"/>
      <c r="C7" s="216" t="s">
        <v>6</v>
      </c>
      <c r="D7" s="217"/>
      <c r="E7" s="216" t="s">
        <v>7</v>
      </c>
      <c r="F7" s="217"/>
    </row>
    <row r="8" spans="1:6" s="77" customFormat="1" ht="42.75">
      <c r="A8" s="98"/>
      <c r="B8" s="90"/>
      <c r="C8" s="81" t="s">
        <v>72</v>
      </c>
      <c r="D8" s="82" t="s">
        <v>73</v>
      </c>
      <c r="E8" s="81" t="s">
        <v>74</v>
      </c>
      <c r="F8" s="82" t="s">
        <v>75</v>
      </c>
    </row>
    <row r="9" spans="1:6" s="85" customFormat="1" ht="14.25">
      <c r="A9" s="99"/>
      <c r="B9" s="91"/>
      <c r="C9" s="187" t="s">
        <v>127</v>
      </c>
      <c r="D9" s="188" t="s">
        <v>128</v>
      </c>
      <c r="E9" s="187" t="s">
        <v>127</v>
      </c>
      <c r="F9" s="188" t="s">
        <v>128</v>
      </c>
    </row>
    <row r="10" spans="1:6" s="80" customFormat="1" ht="14.25">
      <c r="A10" s="100"/>
      <c r="B10" s="92"/>
      <c r="C10" s="78" t="s">
        <v>5</v>
      </c>
      <c r="D10" s="79" t="s">
        <v>5</v>
      </c>
      <c r="E10" s="78" t="s">
        <v>5</v>
      </c>
      <c r="F10" s="79" t="s">
        <v>5</v>
      </c>
    </row>
    <row r="11" spans="1:6" s="2" customFormat="1" ht="13.5">
      <c r="A11" s="109"/>
      <c r="B11" s="71"/>
      <c r="D11" s="10"/>
      <c r="F11" s="9"/>
    </row>
    <row r="12" spans="1:6" s="2" customFormat="1" ht="13.5">
      <c r="A12" s="110" t="s">
        <v>94</v>
      </c>
      <c r="B12" s="107" t="s">
        <v>1</v>
      </c>
      <c r="C12" s="111">
        <f>IncStatm!C11</f>
        <v>1039</v>
      </c>
      <c r="D12" s="160" t="str">
        <f>IncStatm!D11</f>
        <v>-</v>
      </c>
      <c r="E12" s="111">
        <f>IncStatm!E11</f>
        <v>1837</v>
      </c>
      <c r="F12" s="111" t="str">
        <f>IncStatm!F11</f>
        <v>-</v>
      </c>
    </row>
    <row r="13" spans="1:6" s="2" customFormat="1" ht="13.5">
      <c r="A13" s="110" t="s">
        <v>95</v>
      </c>
      <c r="B13" s="107" t="s">
        <v>62</v>
      </c>
      <c r="C13" s="111">
        <f>IncStatm!C18</f>
        <v>269</v>
      </c>
      <c r="D13" s="160" t="str">
        <f>IncStatm!D18</f>
        <v>-</v>
      </c>
      <c r="E13" s="111">
        <f>IncStatm!E18</f>
        <v>418</v>
      </c>
      <c r="F13" s="111" t="str">
        <f>IncStatm!F18</f>
        <v>-</v>
      </c>
    </row>
    <row r="14" spans="1:6" s="2" customFormat="1" ht="12.75" customHeight="1">
      <c r="A14" s="110" t="s">
        <v>96</v>
      </c>
      <c r="B14" s="225" t="s">
        <v>63</v>
      </c>
      <c r="C14" s="218">
        <f>IncStatm!C20</f>
        <v>262</v>
      </c>
      <c r="D14" s="218" t="str">
        <f>IncStatm!D20</f>
        <v>-</v>
      </c>
      <c r="E14" s="218">
        <f>IncStatm!E20</f>
        <v>411</v>
      </c>
      <c r="F14" s="218" t="str">
        <f>IncStatm!F20</f>
        <v>-</v>
      </c>
    </row>
    <row r="15" spans="1:6" s="2" customFormat="1" ht="12.75" customHeight="1">
      <c r="A15" s="110"/>
      <c r="B15" s="225"/>
      <c r="C15" s="218"/>
      <c r="D15" s="218"/>
      <c r="E15" s="218"/>
      <c r="F15" s="218"/>
    </row>
    <row r="16" spans="1:6" s="2" customFormat="1" ht="13.5">
      <c r="A16" s="110" t="s">
        <v>97</v>
      </c>
      <c r="B16" s="107" t="s">
        <v>64</v>
      </c>
      <c r="C16" s="111">
        <f>IncStatm!C22</f>
        <v>262</v>
      </c>
      <c r="D16" s="161" t="str">
        <f>IncStatm!D22</f>
        <v>-</v>
      </c>
      <c r="E16" s="111">
        <f>IncStatm!E22</f>
        <v>411</v>
      </c>
      <c r="F16" s="111" t="str">
        <f>IncStatm!F22</f>
        <v>-</v>
      </c>
    </row>
    <row r="17" spans="1:6" s="2" customFormat="1" ht="12.75" customHeight="1">
      <c r="A17" s="110" t="s">
        <v>98</v>
      </c>
      <c r="B17" s="226" t="s">
        <v>65</v>
      </c>
      <c r="C17" s="215">
        <f>IncStatm!C24</f>
        <v>0.262</v>
      </c>
      <c r="D17" s="215" t="s">
        <v>105</v>
      </c>
      <c r="E17" s="215">
        <f>IncStatm!E24</f>
        <v>0.411</v>
      </c>
      <c r="F17" s="218" t="s">
        <v>105</v>
      </c>
    </row>
    <row r="18" spans="1:6" s="2" customFormat="1" ht="12.75" customHeight="1">
      <c r="A18" s="110"/>
      <c r="B18" s="226"/>
      <c r="C18" s="215"/>
      <c r="D18" s="215"/>
      <c r="E18" s="215"/>
      <c r="F18" s="218"/>
    </row>
    <row r="19" spans="1:6" s="2" customFormat="1" ht="13.5">
      <c r="A19" s="110" t="s">
        <v>99</v>
      </c>
      <c r="B19" s="107" t="s">
        <v>66</v>
      </c>
      <c r="C19" s="111">
        <v>0</v>
      </c>
      <c r="D19" s="160" t="s">
        <v>106</v>
      </c>
      <c r="E19" s="111">
        <v>0</v>
      </c>
      <c r="F19" s="162" t="s">
        <v>106</v>
      </c>
    </row>
    <row r="20" spans="1:6" s="2" customFormat="1" ht="13.5">
      <c r="A20" s="112"/>
      <c r="B20" s="113"/>
      <c r="C20" s="117"/>
      <c r="D20" s="118"/>
      <c r="E20" s="117"/>
      <c r="F20" s="119"/>
    </row>
    <row r="21" spans="1:6" s="87" customFormat="1" ht="36.75" customHeight="1">
      <c r="A21" s="101"/>
      <c r="B21" s="93"/>
      <c r="C21" s="221" t="s">
        <v>67</v>
      </c>
      <c r="D21" s="222"/>
      <c r="E21" s="221" t="s">
        <v>68</v>
      </c>
      <c r="F21" s="222"/>
    </row>
    <row r="22" spans="1:6" s="123" customFormat="1" ht="13.5">
      <c r="A22" s="120"/>
      <c r="B22" s="107"/>
      <c r="C22" s="121"/>
      <c r="D22" s="122"/>
      <c r="E22" s="121"/>
      <c r="F22" s="122"/>
    </row>
    <row r="23" spans="1:6" s="124" customFormat="1" ht="34.5" customHeight="1">
      <c r="A23" s="102" t="s">
        <v>100</v>
      </c>
      <c r="B23" s="103" t="s">
        <v>93</v>
      </c>
      <c r="C23" s="219">
        <f>'BS'!C42</f>
        <v>0.10932</v>
      </c>
      <c r="D23" s="220"/>
      <c r="E23" s="219">
        <f>'BS'!E42</f>
        <v>0.10321</v>
      </c>
      <c r="F23" s="220"/>
    </row>
    <row r="26" spans="1:6" ht="15">
      <c r="A26" s="95"/>
      <c r="B26" s="88" t="s">
        <v>69</v>
      </c>
      <c r="C26" s="75"/>
      <c r="D26" s="75"/>
      <c r="E26" s="75"/>
      <c r="F26" s="76"/>
    </row>
    <row r="27" spans="1:6" ht="7.5" customHeight="1">
      <c r="A27" s="96"/>
      <c r="B27" s="105"/>
      <c r="C27" s="105"/>
      <c r="D27" s="105"/>
      <c r="E27" s="105"/>
      <c r="F27" s="106"/>
    </row>
    <row r="28" spans="1:6" ht="15">
      <c r="A28" s="97"/>
      <c r="B28" s="89"/>
      <c r="C28" s="216" t="s">
        <v>6</v>
      </c>
      <c r="D28" s="217"/>
      <c r="E28" s="216" t="s">
        <v>7</v>
      </c>
      <c r="F28" s="217"/>
    </row>
    <row r="29" spans="1:6" ht="42.75">
      <c r="A29" s="98"/>
      <c r="B29" s="90"/>
      <c r="C29" s="81" t="s">
        <v>72</v>
      </c>
      <c r="D29" s="82" t="s">
        <v>73</v>
      </c>
      <c r="E29" s="81" t="s">
        <v>74</v>
      </c>
      <c r="F29" s="82" t="s">
        <v>75</v>
      </c>
    </row>
    <row r="30" spans="1:6" ht="14.25">
      <c r="A30" s="99"/>
      <c r="B30" s="91"/>
      <c r="C30" s="83" t="str">
        <f>C9</f>
        <v>29/02/2004</v>
      </c>
      <c r="D30" s="84" t="str">
        <f>D9</f>
        <v>28/02/2003</v>
      </c>
      <c r="E30" s="83" t="str">
        <f>E9</f>
        <v>29/02/2004</v>
      </c>
      <c r="F30" s="84" t="str">
        <f>F9</f>
        <v>28/02/2003</v>
      </c>
    </row>
    <row r="31" spans="1:6" ht="14.25">
      <c r="A31" s="100"/>
      <c r="B31" s="92"/>
      <c r="C31" s="78" t="s">
        <v>5</v>
      </c>
      <c r="D31" s="79" t="s">
        <v>5</v>
      </c>
      <c r="E31" s="78" t="s">
        <v>5</v>
      </c>
      <c r="F31" s="79" t="s">
        <v>5</v>
      </c>
    </row>
    <row r="32" spans="1:6" s="2" customFormat="1" ht="13.5">
      <c r="A32" s="109"/>
      <c r="B32" s="71"/>
      <c r="D32" s="10"/>
      <c r="F32" s="9"/>
    </row>
    <row r="33" spans="1:6" s="2" customFormat="1" ht="13.5">
      <c r="A33" s="110" t="s">
        <v>94</v>
      </c>
      <c r="B33" s="107" t="s">
        <v>101</v>
      </c>
      <c r="C33" s="111">
        <f>+IncStatm!C15</f>
        <v>255</v>
      </c>
      <c r="D33" s="160" t="s">
        <v>106</v>
      </c>
      <c r="E33" s="111">
        <f>+IncStatm!E15</f>
        <v>394</v>
      </c>
      <c r="F33" s="162" t="s">
        <v>106</v>
      </c>
    </row>
    <row r="34" spans="1:6" s="2" customFormat="1" ht="13.5">
      <c r="A34" s="110" t="s">
        <v>95</v>
      </c>
      <c r="B34" s="107" t="s">
        <v>70</v>
      </c>
      <c r="C34" s="111">
        <f>+IncStatm!C16</f>
        <v>14</v>
      </c>
      <c r="D34" s="160" t="s">
        <v>106</v>
      </c>
      <c r="E34" s="111">
        <f>+IncStatm!E16</f>
        <v>24</v>
      </c>
      <c r="F34" s="162" t="s">
        <v>106</v>
      </c>
    </row>
    <row r="35" spans="1:6" s="2" customFormat="1" ht="13.5">
      <c r="A35" s="110" t="s">
        <v>96</v>
      </c>
      <c r="B35" s="108" t="s">
        <v>71</v>
      </c>
      <c r="C35" s="111">
        <f>'CF'!C18/1000</f>
        <v>0</v>
      </c>
      <c r="D35" s="162" t="s">
        <v>106</v>
      </c>
      <c r="E35" s="111">
        <f>C35</f>
        <v>0</v>
      </c>
      <c r="F35" s="162" t="s">
        <v>106</v>
      </c>
    </row>
    <row r="36" spans="1:6" s="2" customFormat="1" ht="13.5">
      <c r="A36" s="112"/>
      <c r="B36" s="113"/>
      <c r="C36" s="114"/>
      <c r="D36" s="115"/>
      <c r="E36" s="114"/>
      <c r="F36" s="116"/>
    </row>
    <row r="39" spans="1:6" ht="13.5">
      <c r="A39" s="212" t="s">
        <v>137</v>
      </c>
      <c r="B39" s="213"/>
      <c r="C39" s="212"/>
      <c r="D39" s="212"/>
      <c r="E39" s="212"/>
      <c r="F39" s="212"/>
    </row>
    <row r="40" spans="1:6" ht="13.5">
      <c r="A40" s="212"/>
      <c r="B40" s="212"/>
      <c r="C40" s="212"/>
      <c r="D40" s="212"/>
      <c r="E40" s="212"/>
      <c r="F40" s="212"/>
    </row>
    <row r="41" spans="1:6" ht="13.5">
      <c r="A41" s="2"/>
      <c r="B41" s="2"/>
      <c r="C41" s="28"/>
      <c r="D41" s="28"/>
      <c r="E41" s="2"/>
      <c r="F41" s="2"/>
    </row>
  </sheetData>
  <mergeCells count="20">
    <mergeCell ref="A39:F40"/>
    <mergeCell ref="B5:F5"/>
    <mergeCell ref="C7:D7"/>
    <mergeCell ref="E7:F7"/>
    <mergeCell ref="B14:B15"/>
    <mergeCell ref="C14:C15"/>
    <mergeCell ref="D14:D15"/>
    <mergeCell ref="E14:E15"/>
    <mergeCell ref="F14:F15"/>
    <mergeCell ref="B17:B18"/>
    <mergeCell ref="C17:C18"/>
    <mergeCell ref="D17:D18"/>
    <mergeCell ref="E17:E18"/>
    <mergeCell ref="C28:D28"/>
    <mergeCell ref="E28:F28"/>
    <mergeCell ref="F17:F18"/>
    <mergeCell ref="C23:D23"/>
    <mergeCell ref="E23:F23"/>
    <mergeCell ref="C21:D21"/>
    <mergeCell ref="E21:F21"/>
  </mergeCells>
  <printOptions horizontalCentered="1"/>
  <pageMargins left="0.5" right="0.25" top="0.5" bottom="0.5" header="0.25" footer="0.25"/>
  <pageSetup horizontalDpi="180" verticalDpi="180" orientation="portrait" paperSize="9" r:id="rId1"/>
</worksheet>
</file>

<file path=xl/worksheets/sheet5.xml><?xml version="1.0" encoding="utf-8"?>
<worksheet xmlns="http://schemas.openxmlformats.org/spreadsheetml/2006/main" xmlns:r="http://schemas.openxmlformats.org/officeDocument/2006/relationships">
  <dimension ref="A1:H27"/>
  <sheetViews>
    <sheetView showGridLines="0" workbookViewId="0" topLeftCell="A8">
      <selection activeCell="A12" sqref="A12"/>
    </sheetView>
  </sheetViews>
  <sheetFormatPr defaultColWidth="9.33203125" defaultRowHeight="11.25"/>
  <cols>
    <col min="1" max="1" width="30.83203125" style="133" customWidth="1"/>
    <col min="2" max="2" width="13.83203125" style="133" customWidth="1"/>
    <col min="3" max="3" width="3.83203125" style="133" customWidth="1"/>
    <col min="4" max="4" width="13.83203125" style="133" customWidth="1"/>
    <col min="5" max="5" width="3.83203125" style="133" customWidth="1"/>
    <col min="6" max="6" width="13.83203125" style="133" customWidth="1"/>
    <col min="7" max="7" width="5.83203125" style="133" customWidth="1"/>
    <col min="8" max="8" width="14.33203125" style="133" customWidth="1"/>
    <col min="9" max="16384" width="9.33203125" style="133" customWidth="1"/>
  </cols>
  <sheetData>
    <row r="1" ht="15.75">
      <c r="A1" s="65" t="s">
        <v>0</v>
      </c>
    </row>
    <row r="2" ht="15">
      <c r="A2" s="3" t="s">
        <v>143</v>
      </c>
    </row>
    <row r="4" ht="15">
      <c r="A4" s="3" t="s">
        <v>130</v>
      </c>
    </row>
    <row r="5" ht="15">
      <c r="A5" s="3" t="s">
        <v>124</v>
      </c>
    </row>
    <row r="6" ht="15">
      <c r="A6" s="3"/>
    </row>
    <row r="7" ht="7.5" customHeight="1"/>
    <row r="8" spans="2:8" s="138" customFormat="1" ht="30">
      <c r="B8" s="151" t="s">
        <v>54</v>
      </c>
      <c r="C8" s="151"/>
      <c r="D8" s="151" t="s">
        <v>55</v>
      </c>
      <c r="E8" s="151"/>
      <c r="F8" s="164" t="s">
        <v>56</v>
      </c>
      <c r="H8" s="164" t="s">
        <v>103</v>
      </c>
    </row>
    <row r="9" spans="2:8" s="139" customFormat="1" ht="12.75">
      <c r="B9" s="149" t="s">
        <v>5</v>
      </c>
      <c r="C9" s="140"/>
      <c r="D9" s="149" t="s">
        <v>5</v>
      </c>
      <c r="E9" s="140"/>
      <c r="F9" s="165" t="s">
        <v>5</v>
      </c>
      <c r="H9" s="165" t="s">
        <v>5</v>
      </c>
    </row>
    <row r="10" spans="2:6" ht="15">
      <c r="B10" s="134"/>
      <c r="C10" s="134"/>
      <c r="D10" s="134"/>
      <c r="E10" s="134"/>
      <c r="F10" s="134"/>
    </row>
    <row r="11" spans="1:8" s="143" customFormat="1" ht="13.5">
      <c r="A11" s="143" t="s">
        <v>104</v>
      </c>
      <c r="B11" s="144">
        <v>10000</v>
      </c>
      <c r="C11" s="144"/>
      <c r="D11" s="144">
        <v>2032</v>
      </c>
      <c r="E11" s="144"/>
      <c r="F11" s="163">
        <v>1489</v>
      </c>
      <c r="G11" s="144"/>
      <c r="H11" s="144">
        <f>SUM(B11:F11)</f>
        <v>13521</v>
      </c>
    </row>
    <row r="12" spans="2:8" s="143" customFormat="1" ht="13.5">
      <c r="B12" s="144"/>
      <c r="C12" s="144"/>
      <c r="D12" s="144"/>
      <c r="E12" s="144"/>
      <c r="F12" s="163"/>
      <c r="G12" s="144"/>
      <c r="H12" s="144"/>
    </row>
    <row r="13" spans="1:8" s="143" customFormat="1" ht="13.5">
      <c r="A13" s="143" t="s">
        <v>57</v>
      </c>
      <c r="B13" s="144">
        <v>0</v>
      </c>
      <c r="C13" s="144"/>
      <c r="D13" s="144">
        <v>0</v>
      </c>
      <c r="E13" s="144"/>
      <c r="F13" s="163">
        <v>0</v>
      </c>
      <c r="G13" s="144"/>
      <c r="H13" s="144">
        <f>SUM(B13:F13)</f>
        <v>0</v>
      </c>
    </row>
    <row r="14" spans="1:8" s="143" customFormat="1" ht="13.5">
      <c r="A14" s="143" t="s">
        <v>58</v>
      </c>
      <c r="B14" s="144">
        <v>0</v>
      </c>
      <c r="C14" s="144"/>
      <c r="D14" s="145">
        <v>0</v>
      </c>
      <c r="E14" s="144"/>
      <c r="F14" s="163">
        <v>0</v>
      </c>
      <c r="G14" s="144"/>
      <c r="H14" s="144">
        <f>SUM(B14:F14)</f>
        <v>0</v>
      </c>
    </row>
    <row r="15" spans="1:8" s="143" customFormat="1" ht="13.5">
      <c r="A15" s="143" t="s">
        <v>59</v>
      </c>
      <c r="B15" s="144">
        <v>0</v>
      </c>
      <c r="C15" s="144"/>
      <c r="D15" s="144">
        <v>0</v>
      </c>
      <c r="E15" s="144"/>
      <c r="F15" s="163">
        <v>411</v>
      </c>
      <c r="G15" s="144"/>
      <c r="H15" s="144">
        <f>SUM(B15:F15)</f>
        <v>411</v>
      </c>
    </row>
    <row r="16" spans="1:8" s="143" customFormat="1" ht="13.5">
      <c r="A16" s="143" t="s">
        <v>60</v>
      </c>
      <c r="B16" s="144">
        <v>0</v>
      </c>
      <c r="C16" s="144"/>
      <c r="D16" s="144">
        <v>0</v>
      </c>
      <c r="E16" s="144"/>
      <c r="F16" s="163">
        <v>0</v>
      </c>
      <c r="G16" s="144"/>
      <c r="H16" s="144">
        <f>SUM(B16:F16)</f>
        <v>0</v>
      </c>
    </row>
    <row r="17" spans="2:8" s="143" customFormat="1" ht="13.5">
      <c r="B17" s="144"/>
      <c r="C17" s="144"/>
      <c r="D17" s="144"/>
      <c r="E17" s="144"/>
      <c r="F17" s="144"/>
      <c r="G17" s="144"/>
      <c r="H17" s="144"/>
    </row>
    <row r="18" spans="1:8" s="146" customFormat="1" ht="15.75" thickBot="1">
      <c r="A18" s="146" t="s">
        <v>125</v>
      </c>
      <c r="B18" s="147">
        <f>SUM(B11:B17)</f>
        <v>10000</v>
      </c>
      <c r="C18" s="148"/>
      <c r="D18" s="147">
        <f>SUM(D11:D17)</f>
        <v>2032</v>
      </c>
      <c r="E18" s="148"/>
      <c r="F18" s="147">
        <f>SUM(F11:F17)</f>
        <v>1900</v>
      </c>
      <c r="G18" s="148"/>
      <c r="H18" s="147">
        <f>SUM(H11:H16)</f>
        <v>13932</v>
      </c>
    </row>
    <row r="19" spans="2:6" s="5" customFormat="1" ht="14.25" thickTop="1">
      <c r="B19" s="141"/>
      <c r="C19" s="141"/>
      <c r="D19" s="141"/>
      <c r="E19" s="141"/>
      <c r="F19" s="141"/>
    </row>
    <row r="20" spans="1:8" s="5" customFormat="1" ht="13.5">
      <c r="A20" s="44"/>
      <c r="B20" s="142"/>
      <c r="C20" s="142"/>
      <c r="D20" s="142"/>
      <c r="E20" s="142"/>
      <c r="F20" s="45"/>
      <c r="G20" s="142"/>
      <c r="H20" s="45"/>
    </row>
    <row r="21" spans="1:8" ht="15" customHeight="1">
      <c r="A21" s="135"/>
      <c r="B21" s="136"/>
      <c r="C21" s="136"/>
      <c r="D21" s="136"/>
      <c r="E21" s="136"/>
      <c r="F21" s="137"/>
      <c r="G21" s="136"/>
      <c r="H21" s="137"/>
    </row>
    <row r="22" spans="1:8" ht="15" customHeight="1">
      <c r="A22" s="135" t="s">
        <v>141</v>
      </c>
      <c r="B22" s="136"/>
      <c r="C22" s="136"/>
      <c r="D22" s="136"/>
      <c r="E22" s="136"/>
      <c r="F22" s="137"/>
      <c r="G22" s="136"/>
      <c r="H22" s="137"/>
    </row>
    <row r="23" spans="1:8" ht="15" customHeight="1">
      <c r="A23" s="135" t="s">
        <v>142</v>
      </c>
      <c r="B23" s="136"/>
      <c r="C23" s="136"/>
      <c r="D23" s="136"/>
      <c r="E23" s="136"/>
      <c r="F23" s="137"/>
      <c r="G23" s="136"/>
      <c r="H23" s="137"/>
    </row>
    <row r="26" spans="1:8" ht="49.5" customHeight="1">
      <c r="A26" s="227" t="s">
        <v>120</v>
      </c>
      <c r="B26" s="228"/>
      <c r="C26" s="228"/>
      <c r="D26" s="228"/>
      <c r="E26" s="228"/>
      <c r="F26" s="228"/>
      <c r="G26" s="228"/>
      <c r="H26" s="228"/>
    </row>
    <row r="27" spans="1:8" ht="19.5" customHeight="1">
      <c r="A27" s="150"/>
      <c r="B27" s="150"/>
      <c r="C27" s="150"/>
      <c r="D27" s="150"/>
      <c r="E27" s="150"/>
      <c r="F27" s="150"/>
      <c r="G27" s="150"/>
      <c r="H27" s="150"/>
    </row>
  </sheetData>
  <mergeCells count="1">
    <mergeCell ref="A26:H26"/>
  </mergeCells>
  <printOptions horizontalCentered="1"/>
  <pageMargins left="0.5" right="0.25" top="0.5" bottom="0.5" header="0.25" footer="0.2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win98</dc:creator>
  <cp:keywords/>
  <dc:description/>
  <cp:lastModifiedBy>win98</cp:lastModifiedBy>
  <cp:lastPrinted>2004-03-16T20:18:26Z</cp:lastPrinted>
  <dcterms:created xsi:type="dcterms:W3CDTF">2004-01-05T07:41:54Z</dcterms:created>
  <dcterms:modified xsi:type="dcterms:W3CDTF">2004-04-06T03:32:04Z</dcterms:modified>
  <cp:category/>
  <cp:version/>
  <cp:contentType/>
  <cp:contentStatus/>
</cp:coreProperties>
</file>